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DF.SINFONIA.CORP\Pr_Secex$\GERÊNCIA DE PLANEJAMENTO E AVALIAÇÃO\2024\3 - PEI 2024_2028\Indicadores EStratégicos\"/>
    </mc:Choice>
  </mc:AlternateContent>
  <xr:revisionPtr revIDLastSave="0" documentId="13_ncr:1_{09967C59-0B65-415E-AD7D-32B936F4B0F8}" xr6:coauthVersionLast="47" xr6:coauthVersionMax="47" xr10:uidLastSave="{00000000-0000-0000-0000-000000000000}"/>
  <bookViews>
    <workbookView xWindow="28680" yWindow="-120" windowWidth="29040" windowHeight="15720" firstSheet="21" activeTab="21" xr2:uid="{205FF0B1-5250-48F6-A7B8-3F63D9F9C1AC}"/>
  </bookViews>
  <sheets>
    <sheet name="Planilha1" sheetId="31" state="hidden" r:id="rId1"/>
    <sheet name="INDICADORES  LIMPO" sheetId="8" state="hidden" r:id="rId2"/>
    <sheet name="Pos. TV" sheetId="11" state="hidden" r:id="rId3"/>
    <sheet name="Aud. Nac FM (DF)" sheetId="12" state="hidden" r:id="rId4"/>
    <sheet name="Aud. MEC FM (RJ)" sheetId="13" state="hidden" r:id="rId5"/>
    <sheet name="Aud. ABr" sheetId="14" state="hidden" r:id="rId6"/>
    <sheet name="Cont.Dif." sheetId="20" state="hidden" r:id="rId7"/>
    <sheet name="Vis.AB em out sit" sheetId="22" state="hidden" r:id="rId8"/>
    <sheet name="Rec. Op." sheetId="15" state="hidden" r:id="rId9"/>
    <sheet name="Cont.  ABr" sheetId="16" state="hidden" r:id="rId10"/>
    <sheet name="cont. disp. redes" sheetId="23" state="hidden" r:id="rId11"/>
    <sheet name="Cont.  Radioag" sheetId="17" state="hidden" r:id="rId12"/>
    <sheet name="usuarios tv br play" sheetId="24" state="hidden" r:id="rId13"/>
    <sheet name="Seg. Redes soc" sheetId="21" state="hidden" r:id="rId14"/>
    <sheet name="Cob. Rád" sheetId="19" state="hidden" r:id="rId15"/>
    <sheet name="Cob. TV" sheetId="18" state="hidden" r:id="rId16"/>
    <sheet name="Orç. Atv Fim" sheetId="25" state="hidden" r:id="rId17"/>
    <sheet name="dESP gERA 3º" sheetId="29" state="hidden" r:id="rId18"/>
    <sheet name="IG Sest" sheetId="27" state="hidden" r:id="rId19"/>
    <sheet name="Índ. Judicial" sheetId="28" state="hidden" r:id="rId20"/>
    <sheet name="IGG" sheetId="30" state="hidden" r:id="rId21"/>
    <sheet name="Indicadores e Iniciativas" sheetId="34" r:id="rId22"/>
    <sheet name="INDICADORES SEPARADOS" sheetId="1" state="hidden" r:id="rId23"/>
    <sheet name="SIGLA" sheetId="6" state="hidden" r:id="rId24"/>
  </sheets>
  <definedNames>
    <definedName name="_xlnm._FilterDatabase" localSheetId="1" hidden="1">'INDICADORES  LIMPO'!$A$1:$AM$1</definedName>
    <definedName name="_xlnm._FilterDatabase" localSheetId="21" hidden="1">'Indicadores e Iniciativas'!$B$1:$E$33</definedName>
    <definedName name="_xlnm.Print_Area" localSheetId="1">'INDICADORES  LIMPO'!$A$1:$AM$25</definedName>
    <definedName name="_xlnm.Print_Area" localSheetId="21">'Indicadores e Iniciativas'!$A$1:$AX$31</definedName>
    <definedName name="_xlnm.Print_Area" localSheetId="22">'INDICADORES SEPARADOS'!$A$1:$L$13</definedName>
    <definedName name="_xlnm.Print_Titles" localSheetId="1">'INDICADORES  LIMPO'!$1:$1</definedName>
    <definedName name="_xlnm.Print_Titles" localSheetId="21">'Indicadores e Iniciativas'!$1:$1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8" l="1"/>
  <c r="T14" i="8"/>
  <c r="U14" i="8" s="1"/>
  <c r="AA13" i="8"/>
  <c r="T13" i="8"/>
  <c r="U13" i="8" s="1"/>
  <c r="AA12" i="8"/>
  <c r="U12" i="8"/>
  <c r="W12" i="8" s="1"/>
  <c r="Y12" i="8" s="1"/>
  <c r="AA11" i="8"/>
  <c r="T11" i="8"/>
  <c r="U11" i="8" s="1"/>
  <c r="AA9" i="8"/>
  <c r="T9" i="8"/>
  <c r="U9" i="8" s="1"/>
  <c r="W9" i="8" s="1"/>
  <c r="Y9" i="8" s="1"/>
  <c r="AH6" i="8"/>
  <c r="AA6" i="8"/>
  <c r="T6" i="8"/>
  <c r="U6" i="8" s="1"/>
  <c r="AB6" i="8" s="1"/>
  <c r="AI6" i="8" l="1"/>
  <c r="AD11" i="8"/>
  <c r="AF11" i="8" s="1"/>
  <c r="W11" i="8"/>
  <c r="Y11" i="8" s="1"/>
  <c r="AD13" i="8"/>
  <c r="W13" i="8"/>
  <c r="Y13" i="8" s="1"/>
  <c r="W14" i="8"/>
  <c r="Y14" i="8" s="1"/>
  <c r="AD14" i="8"/>
  <c r="AF14" i="8" s="1"/>
  <c r="AD9" i="8"/>
  <c r="AF9" i="8" s="1"/>
  <c r="W6" i="8"/>
  <c r="Y6" i="8" s="1"/>
  <c r="AD6" i="8"/>
  <c r="AD12" i="8"/>
  <c r="J67" i="1" l="1"/>
  <c r="J55" i="1"/>
  <c r="K49" i="1"/>
  <c r="J49" i="1"/>
  <c r="J43" i="1"/>
  <c r="K37" i="1"/>
  <c r="J37" i="1"/>
  <c r="K36" i="1"/>
  <c r="J36" i="1"/>
  <c r="K35" i="1"/>
  <c r="J35" i="1"/>
  <c r="K34" i="1"/>
  <c r="J34" i="1"/>
  <c r="K29" i="1"/>
  <c r="J29" i="1"/>
  <c r="K24" i="1"/>
  <c r="J24" i="1"/>
  <c r="J19" i="1"/>
  <c r="K13" i="1"/>
  <c r="J13" i="1"/>
  <c r="K12" i="1"/>
  <c r="J12" i="1"/>
  <c r="K11" i="1"/>
  <c r="J11" i="1"/>
  <c r="K10" i="1"/>
  <c r="J10" i="1"/>
  <c r="K9" i="1"/>
  <c r="J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</calcChain>
</file>

<file path=xl/sharedStrings.xml><?xml version="1.0" encoding="utf-8"?>
<sst xmlns="http://schemas.openxmlformats.org/spreadsheetml/2006/main" count="855" uniqueCount="312">
  <si>
    <t>Indicador</t>
  </si>
  <si>
    <t>Unidade de Medida</t>
  </si>
  <si>
    <t>Meta 2019</t>
  </si>
  <si>
    <t>Meta 2020</t>
  </si>
  <si>
    <t>Índices de audiência média do público de TV Brasil (%) - 3 Praças (06h/24h)</t>
  </si>
  <si>
    <t>%</t>
  </si>
  <si>
    <t>Milhões</t>
  </si>
  <si>
    <t>Número de visitantes únicos na Agência Brasil</t>
  </si>
  <si>
    <t>Milhares Minutos</t>
  </si>
  <si>
    <t>Índices de audiência média do público de TV Brasil (Rat%) - PNT 06h/30h</t>
  </si>
  <si>
    <t>-</t>
  </si>
  <si>
    <t>Índice de Audiência no Facebook - TV Brasil (Seguidores)</t>
  </si>
  <si>
    <t>Milhares</t>
  </si>
  <si>
    <t>Posicionamento da TV Brasil no Mercado de Atuação</t>
  </si>
  <si>
    <t>Dezenas</t>
  </si>
  <si>
    <t>% de execução 2019</t>
  </si>
  <si>
    <t>% de execução 2020</t>
  </si>
  <si>
    <t>% de variação 2019/2020</t>
  </si>
  <si>
    <t>Status com relação a meta 2019</t>
  </si>
  <si>
    <t>Status com relação a meta 2020</t>
  </si>
  <si>
    <t>Índice de audiência do público Web (visitantes únicos)</t>
  </si>
  <si>
    <t>Conteúdo difundido (Atos e Matérias do Governo Federal)</t>
  </si>
  <si>
    <t>Índice de replicações da Agência Brasil</t>
  </si>
  <si>
    <t>Distribuição de conteúdos multiplataformas</t>
  </si>
  <si>
    <t>Custos Apurados</t>
  </si>
  <si>
    <t xml:space="preserve">Tecnologias prioritárias implantadas </t>
  </si>
  <si>
    <t>Indicador em Desenvolvimento</t>
  </si>
  <si>
    <t xml:space="preserve">Índice de Capacitação de Competências Críticas </t>
  </si>
  <si>
    <t>1° Ciclo</t>
  </si>
  <si>
    <t>2° Ciclo</t>
  </si>
  <si>
    <t>3° Ciclo</t>
  </si>
  <si>
    <t>4° Ciclo</t>
  </si>
  <si>
    <t>Ciclo 2020*</t>
  </si>
  <si>
    <t/>
  </si>
  <si>
    <t>Índice de Audiência no Facebook - TV Brasil Gov  (Seguidores)</t>
  </si>
  <si>
    <t>Índice de Cobertura da Radiodifusão – TV Digital (Capitais)</t>
  </si>
  <si>
    <t>Índice de Cobertura da Radiodifusão – Rádio FM (Capitais)</t>
  </si>
  <si>
    <t>Índice de Alcance das Rádios (Sinal)</t>
  </si>
  <si>
    <t>Objetivo Estratégico</t>
  </si>
  <si>
    <t>Índice de Audiência no Youtube - TV Brasil (Visualizações)</t>
  </si>
  <si>
    <t>Índice de Audiência no Youtube - TV Brasil Gov (Visualizações)</t>
  </si>
  <si>
    <t>Índice de audiência média de público da Rádio Nacional*</t>
  </si>
  <si>
    <t>Índice de audiência média de público da Rádio MEC*</t>
  </si>
  <si>
    <t>Receita Faturada*</t>
  </si>
  <si>
    <t>Quantidade de conteúdos disponibilizados na WEB*</t>
  </si>
  <si>
    <t>Índice de Alcance das TVs (Sinal)*</t>
  </si>
  <si>
    <t>Índice de Cobertura da Radiodifusão – Rádio FM (Capitais)*</t>
  </si>
  <si>
    <t xml:space="preserve">Índice de Governança* </t>
  </si>
  <si>
    <t>Meta 2021</t>
  </si>
  <si>
    <t>Quantidade de conteúdos disponibilizados na Agência Brasil</t>
  </si>
  <si>
    <t>Quantidade de conteúdos disponibilizados na Radioagência</t>
  </si>
  <si>
    <t>Quantidade de conteúdos disponibilizados nas Redes Sociais</t>
  </si>
  <si>
    <t>Quantidade de visualizações das matérias da Agência Brasil em outros sites</t>
  </si>
  <si>
    <t>Orçamento discricionário destinado à atividade-fim</t>
  </si>
  <si>
    <t>Unidades</t>
  </si>
  <si>
    <t>Audiência da Agência Brasil</t>
  </si>
  <si>
    <t>Usuários Únicos (Milhões)</t>
  </si>
  <si>
    <t xml:space="preserve"> Minutos (Milhares)</t>
  </si>
  <si>
    <t>Visualizações (Milhões)</t>
  </si>
  <si>
    <t>R$
 (Milhões)</t>
  </si>
  <si>
    <t>R$ 
(Milhões)</t>
  </si>
  <si>
    <t>Conteúdos
Milhares</t>
  </si>
  <si>
    <t>Ouvintes por Minuto
 (Milhares)</t>
  </si>
  <si>
    <t>Perspectiva</t>
  </si>
  <si>
    <t>Resultado</t>
  </si>
  <si>
    <t>Comunicar assuntos relevantes para a sociedade</t>
  </si>
  <si>
    <t>1º Tri</t>
  </si>
  <si>
    <t>Abril</t>
  </si>
  <si>
    <t>Maio</t>
  </si>
  <si>
    <t>Junho</t>
  </si>
  <si>
    <t>2º Tri</t>
  </si>
  <si>
    <t xml:space="preserve">Posição da TV Brasil no Ranking do Mercado de Atuação </t>
  </si>
  <si>
    <t>Ser uma empresa referência em comunicacão</t>
  </si>
  <si>
    <t>Processos Internos</t>
  </si>
  <si>
    <t>Ampliar as receitas e o portfólio de produtos e serviços</t>
  </si>
  <si>
    <t>Intensificar a atuação em digital</t>
  </si>
  <si>
    <t>Ampliar o alcance da TV e Rádio, por meio de estrutura própria ou de afiuliadas</t>
  </si>
  <si>
    <t>Racionalizar os custos</t>
  </si>
  <si>
    <t>Investir nas tecnologias prioritárias</t>
  </si>
  <si>
    <t>Aprimorar a gestão organizacional e de pessoas</t>
  </si>
  <si>
    <t>12ª</t>
  </si>
  <si>
    <t xml:space="preserve">Status com relação a meta </t>
  </si>
  <si>
    <t>1º Semestre</t>
  </si>
  <si>
    <t>Quantidade de conteúdos disponibilizados no Aplicativo da TV Brasil Play</t>
  </si>
  <si>
    <t>10ª</t>
  </si>
  <si>
    <t>9ª</t>
  </si>
  <si>
    <t>Visualizações
(Milhões)</t>
  </si>
  <si>
    <t>11ª</t>
  </si>
  <si>
    <t>DIGER</t>
  </si>
  <si>
    <t>DIJOR</t>
  </si>
  <si>
    <t>Contratos de Serviços
(Celizara)</t>
  </si>
  <si>
    <t>Monitoramento de Audiência
(Daniel)</t>
  </si>
  <si>
    <t>PRESI</t>
  </si>
  <si>
    <t>Redes Sociais 
(Fernanda)</t>
  </si>
  <si>
    <t>Desenvolvimento Multiplataforma
(Sérgio)</t>
  </si>
  <si>
    <t>Orçamento e Finanças
(Agripino)</t>
  </si>
  <si>
    <t>Rede Nacional
(Wanessa)</t>
  </si>
  <si>
    <t>Rede Nacional
(Luciana)</t>
  </si>
  <si>
    <t>DIAFI</t>
  </si>
  <si>
    <t>DIRETORIAS</t>
  </si>
  <si>
    <t>Planejamento Orçamentário
(Carolina)</t>
  </si>
  <si>
    <t>CONJU
(Francisco)</t>
  </si>
  <si>
    <t>DOTEC</t>
  </si>
  <si>
    <t>Governança Digital
(Ana Claudia)</t>
  </si>
  <si>
    <t>Secretaria Executiva
(Igor/Ruan)</t>
  </si>
  <si>
    <t>SIGLÁRIO</t>
  </si>
  <si>
    <t>CAMAU</t>
  </si>
  <si>
    <t>Coordenação de Análise e Monitoramento de Audiência</t>
  </si>
  <si>
    <t>GXSEC</t>
  </si>
  <si>
    <t>Gerência Executiva de Serviços de Comunicação</t>
  </si>
  <si>
    <t>GDAMP</t>
  </si>
  <si>
    <t>Gerência de Desenvolvimento Multiplataformas</t>
  </si>
  <si>
    <t>GXCMN</t>
  </si>
  <si>
    <t>Gerência Executiva de Comunicação, Marketing e Negócios</t>
  </si>
  <si>
    <t>GXRES</t>
  </si>
  <si>
    <t>Gerência Executiva de Redes Sociais</t>
  </si>
  <si>
    <t>GRNPT</t>
  </si>
  <si>
    <t>Gerência da Rede Nacional de Comunicação Pública - TV</t>
  </si>
  <si>
    <t>GRNPR</t>
  </si>
  <si>
    <t>Gerência da Rede Nacional de Comunicação Pública - Rádios</t>
  </si>
  <si>
    <t>GXPPR</t>
  </si>
  <si>
    <t>Gerência Executiva de Planejamento de Programação e Rede Nacional de Comunicação Pública</t>
  </si>
  <si>
    <t>GRMEC</t>
  </si>
  <si>
    <t>Gerência da Rádio MEC</t>
  </si>
  <si>
    <t>GXRDN</t>
  </si>
  <si>
    <t>Gerência Executiva da Rádio Nacional</t>
  </si>
  <si>
    <t>GACER</t>
  </si>
  <si>
    <t>Gerência de Acervo</t>
  </si>
  <si>
    <t>SECEX</t>
  </si>
  <si>
    <t>Secretaria Executiva</t>
  </si>
  <si>
    <t>GPGEX</t>
  </si>
  <si>
    <t>Gerência de Programação e Exibição</t>
  </si>
  <si>
    <t>GXOFC</t>
  </si>
  <si>
    <t>Gerência Executiva de Orçamento, Finanças e Contabilidade</t>
  </si>
  <si>
    <t>Diretoria de Administração, Finanças e Pessoas</t>
  </si>
  <si>
    <t>CONJU</t>
  </si>
  <si>
    <t>Consultoria Jurídica</t>
  </si>
  <si>
    <t xml:space="preserve">Diretoria de Operações, Engenharia e Tecnologia </t>
  </si>
  <si>
    <t>GXGEP</t>
  </si>
  <si>
    <t>Gerência Executiva de Gestão de Pessoas</t>
  </si>
  <si>
    <t xml:space="preserve">Índice de Sucesso nos Pedidos Contidos em Ações Judiciais </t>
  </si>
  <si>
    <t>GXSIC</t>
  </si>
  <si>
    <t>Gerência Executiva de Sistemas de Informação de Comunicação</t>
  </si>
  <si>
    <t>Kantar Ibope</t>
  </si>
  <si>
    <t>Google Analytics</t>
  </si>
  <si>
    <t>Contrato SECOM</t>
  </si>
  <si>
    <t>ABTracker2</t>
  </si>
  <si>
    <t>Banco de Dados Interno do Site</t>
  </si>
  <si>
    <t>Analitcs das Redes Sociais</t>
  </si>
  <si>
    <t>Analitcs do Aplicativo</t>
  </si>
  <si>
    <t>PPA 2020-2023</t>
  </si>
  <si>
    <t>BI Orçamento</t>
  </si>
  <si>
    <t>Ações Judiciais</t>
  </si>
  <si>
    <t>Questionário/SEST</t>
  </si>
  <si>
    <t>Julho</t>
  </si>
  <si>
    <t>Acumulado até Julho</t>
  </si>
  <si>
    <t>Agosto</t>
  </si>
  <si>
    <t>Acumulado Até Agosto</t>
  </si>
  <si>
    <t>Diretoria Responsável</t>
  </si>
  <si>
    <t>Fornecedor de Dados</t>
  </si>
  <si>
    <t>Fonte</t>
  </si>
  <si>
    <t>Setembro</t>
  </si>
  <si>
    <t>Acumulado Até Setembro</t>
  </si>
  <si>
    <t>8ª</t>
  </si>
  <si>
    <t>Recursos</t>
  </si>
  <si>
    <t>Outubro</t>
  </si>
  <si>
    <t>Acumulado até Outubro</t>
  </si>
  <si>
    <t>Novembro</t>
  </si>
  <si>
    <t>Acumulado até Novembro</t>
  </si>
  <si>
    <t>POSIÇÃO</t>
  </si>
  <si>
    <t>MÉDIA</t>
  </si>
  <si>
    <t>SOMA-REPETIÇÃO</t>
  </si>
  <si>
    <t>SOMA</t>
  </si>
  <si>
    <t>ÚLTIMO</t>
  </si>
  <si>
    <t>NOVEMBRO</t>
  </si>
  <si>
    <t>2 SEM</t>
  </si>
  <si>
    <t>Forma de apuração</t>
  </si>
  <si>
    <t>Janeiro</t>
  </si>
  <si>
    <t>Fevereiro</t>
  </si>
  <si>
    <t>Março</t>
  </si>
  <si>
    <t>6º</t>
  </si>
  <si>
    <t>10º</t>
  </si>
  <si>
    <t>Dezembro</t>
  </si>
  <si>
    <t>Receita Operacional – Serviços de Comunicação</t>
  </si>
  <si>
    <t>Meta 2022</t>
  </si>
  <si>
    <t>3º Tri</t>
  </si>
  <si>
    <t>4º Tri</t>
  </si>
  <si>
    <t>Despesas Gerais e Administrativas – Serviços de Terceiros</t>
  </si>
  <si>
    <t>5º Ciclo
9,33</t>
  </si>
  <si>
    <t>5° Ciclo
9,33</t>
  </si>
  <si>
    <t>Indicador de Conformidade Sest (IC-Sest)</t>
  </si>
  <si>
    <t>5º</t>
  </si>
  <si>
    <t>9º</t>
  </si>
  <si>
    <t>Audiência de todas as plataformas de redes sociais</t>
  </si>
  <si>
    <t>?</t>
  </si>
  <si>
    <t>DRE</t>
  </si>
  <si>
    <t>Seguidores (Milhões)</t>
  </si>
  <si>
    <t>Plataformas</t>
  </si>
  <si>
    <t>Consumo de vídeos no Aplicativo TV Brasil Play</t>
  </si>
  <si>
    <t>Minutos
Milhões</t>
  </si>
  <si>
    <t>---</t>
  </si>
  <si>
    <t>4º Ciclo
9,7</t>
  </si>
  <si>
    <t>2º e 3º  Ciclos
7,3 e 7,9</t>
  </si>
  <si>
    <t>Quantidade de novos usuários do aplicativo TV Brasil Play</t>
  </si>
  <si>
    <t xml:space="preserve">Plano de Negócios </t>
  </si>
  <si>
    <t>20% a.a
7,0 mi
2% a.m</t>
  </si>
  <si>
    <t>Índice de execução dos investimento em tecnologias prioritárias</t>
  </si>
  <si>
    <t>Anual</t>
  </si>
  <si>
    <t>Trimestral</t>
  </si>
  <si>
    <t>17 em fevereiro</t>
  </si>
  <si>
    <t>5ª</t>
  </si>
  <si>
    <r>
      <t xml:space="preserve">Usuários </t>
    </r>
    <r>
      <rPr>
        <b/>
        <sz val="14"/>
        <color theme="1"/>
        <rFont val="Calibri"/>
        <family val="2"/>
        <scheme val="minor"/>
      </rPr>
      <t>no período</t>
    </r>
    <r>
      <rPr>
        <sz val="14"/>
        <color theme="1"/>
        <rFont val="Calibri"/>
        <family val="2"/>
        <scheme val="minor"/>
      </rPr>
      <t xml:space="preserve">
Milhares</t>
    </r>
  </si>
  <si>
    <t>Índice de Governança (IG-Sest)</t>
  </si>
  <si>
    <t>Índice  Integrado de Governança e Gestão Pública - IGG</t>
  </si>
  <si>
    <t>36 (2018)</t>
  </si>
  <si>
    <t>Relatório TCU</t>
  </si>
  <si>
    <t>Secretaria Executiva (Igor/Ruan)</t>
  </si>
  <si>
    <t>PRESI/ MARKETING/DICOP/DIJOR</t>
  </si>
  <si>
    <t>RESULTADO ANUAL</t>
  </si>
  <si>
    <t>Nº PLANO DE AÇÃO</t>
  </si>
  <si>
    <t>Audiência média de público da Rádio FM Nacional (DF)</t>
  </si>
  <si>
    <t>Audiência média de público da Rádio MEC FM (RJ)</t>
  </si>
  <si>
    <t>Audiência no YouTube de todos veículos</t>
  </si>
  <si>
    <t>meta 2021</t>
  </si>
  <si>
    <t>meta 2022</t>
  </si>
  <si>
    <t xml:space="preserve">Conteúdo difundido (Atos e Matérias do Governo Federal)
</t>
  </si>
  <si>
    <t xml:space="preserve">Quantidade de seguidores das redes sociais
</t>
  </si>
  <si>
    <t xml:space="preserve">Quantidade de visualizações das matérias da Agência Brasil em outros sites
</t>
  </si>
  <si>
    <t xml:space="preserve">Quantidade de conteúdos disponibilizados nas Redes Sociais
</t>
  </si>
  <si>
    <t xml:space="preserve">Quantidade de usuários do aplicativo TV Brasil Play
</t>
  </si>
  <si>
    <t xml:space="preserve">Orçamento discricionário destinado à atividade-fim
</t>
  </si>
  <si>
    <t>Índicador de Governança (IG-Sest)*</t>
  </si>
  <si>
    <t>Índice de Sucesso nos Pedidos Contidos em Ações Judiciais</t>
  </si>
  <si>
    <t>2018 (1º CICLO)</t>
  </si>
  <si>
    <t>2018 (2º CICLO)</t>
  </si>
  <si>
    <t xml:space="preserve">Despesas Gerais e Administrativas – Serviços de Terceiros
</t>
  </si>
  <si>
    <t>1. Comunicar assuntos relevantes para a sociedade</t>
  </si>
  <si>
    <t>2. Ser uma empresa referência em comunicacão</t>
  </si>
  <si>
    <t>5. Ampliar o alcance da TV e Rádio, por meio de estrutura própria ou de afiuliadas</t>
  </si>
  <si>
    <t>6. Aumentar e qualificar a produção de conteúdo</t>
  </si>
  <si>
    <t>Até set/22</t>
  </si>
  <si>
    <t>Exp/22</t>
  </si>
  <si>
    <t>Exp/222</t>
  </si>
  <si>
    <t>Até Set/22</t>
  </si>
  <si>
    <t>1° Sem/22</t>
  </si>
  <si>
    <t>Realizado 2021</t>
  </si>
  <si>
    <t>Realizado 2022</t>
  </si>
  <si>
    <t>Realizada 2021</t>
  </si>
  <si>
    <t xml:space="preserve">Posição da TV Brasil no Ranking do Mercado de Atuação* </t>
  </si>
  <si>
    <t>Audiência média de público da Rádio Nacional FM  (DF)**</t>
  </si>
  <si>
    <t>Audiência média de público da Rádio MEC FM (RJ)**</t>
  </si>
  <si>
    <t>Audiência da Agência Brasil***</t>
  </si>
  <si>
    <t>Audiência média de público das Rádios Nacional FM (DF) e MEC FM (RJ)</t>
  </si>
  <si>
    <t>Posição da TV Brasil no Ranking do Mercado de Atuação</t>
  </si>
  <si>
    <t>Levantamento e priorização dos investimentos em tecnologia da informação e engenharia</t>
  </si>
  <si>
    <t>OBJETIVOS ESTRATÉGICOS</t>
  </si>
  <si>
    <t>N/A</t>
  </si>
  <si>
    <t>INDICADORES ESTRATÉGICOS</t>
  </si>
  <si>
    <t>Revisão/Ampliação do Portfólio de Serviços</t>
  </si>
  <si>
    <t>Plataforma Mobile</t>
  </si>
  <si>
    <t>Ampliação da Rede Nacional de Comunicação Pública</t>
  </si>
  <si>
    <t>Gestão do Acervo da EBC</t>
  </si>
  <si>
    <t>Plano de Marketing</t>
  </si>
  <si>
    <t>Ampliação do escopo de atuação das funções</t>
  </si>
  <si>
    <t>Destinação dos Imóveis</t>
  </si>
  <si>
    <t>Dimensionamento da Força de Trabalho</t>
  </si>
  <si>
    <t>Redução das Ações Trabalhistas ou dos Valores Indenizados</t>
  </si>
  <si>
    <t>Diretoria de Operações, Engenharia e Tecnologia</t>
  </si>
  <si>
    <t>Diretoria Geral</t>
  </si>
  <si>
    <t>Diretoria de Conteúdo e Programação</t>
  </si>
  <si>
    <t>Presidência - Secretaria Executiva</t>
  </si>
  <si>
    <t>Diretorias</t>
  </si>
  <si>
    <t>Quantidade de engajamento nas Redes Sociais</t>
  </si>
  <si>
    <t>Presidência - Superintendência de Comunicação Digital e Mídias Sociais</t>
  </si>
  <si>
    <t>Produção e Coprodução de Conteúdo Audiovisual</t>
  </si>
  <si>
    <t>3. Fortalecer as receitas e o portfólio de produtos e serviços</t>
  </si>
  <si>
    <t>4. Intensificar a atuação em Digital</t>
  </si>
  <si>
    <t>7. Consolidar o posicionamento da marca EBC e de seus veículos</t>
  </si>
  <si>
    <t>Impacto de Marca - TV Brasil</t>
  </si>
  <si>
    <t>Impacto de Marca - Agência Brasil</t>
  </si>
  <si>
    <t>Impacto de Marca - Rádios Nacional</t>
  </si>
  <si>
    <t>8. Aumentar a projeção Internacional da EBC</t>
  </si>
  <si>
    <t>9. Racionalizar os custos</t>
  </si>
  <si>
    <t>10. Investir nas tecnologias prioritárias</t>
  </si>
  <si>
    <t>11. Aprimorar a gestão organizacional e de pessoas</t>
  </si>
  <si>
    <t>Implantação da Estrutura Organizacional*</t>
  </si>
  <si>
    <t>Revisão dos Contratos*</t>
  </si>
  <si>
    <t>Obs: A vinculação dos Indicadores e Projetos Estratégicos é diretamente ao Objetivo Estratégico.</t>
  </si>
  <si>
    <t>* Iniciativas Estratégicas Concluídas</t>
  </si>
  <si>
    <t>Avaliação de desempenho*</t>
  </si>
  <si>
    <t>INICIATIVAS ESTRATÉGICAS</t>
  </si>
  <si>
    <t>UNIDADES RESPONSÁVEIS PELAS INICIATIVAS ESTRATÉGICAS</t>
  </si>
  <si>
    <t>Audiência da Agência Brasil </t>
  </si>
  <si>
    <t>Quantidade de usuários alcançados nas Redes Sociais</t>
  </si>
  <si>
    <t>Audiência da Agência Gov</t>
  </si>
  <si>
    <t>Quantidade de visualizações no site da RNR </t>
  </si>
  <si>
    <t>Faturamento Líquido - Serviços de Comunicação</t>
  </si>
  <si>
    <t>Estudo sobre Receitas</t>
  </si>
  <si>
    <t>Presidência - Gerência Executiva de Marketing, e Negócios</t>
  </si>
  <si>
    <t>Quantidade de conteúdos disponibilizados na Agência Brasil </t>
  </si>
  <si>
    <t>Quantidade de usuários do aplicativo TV Brasil Play </t>
  </si>
  <si>
    <t>Fortalecimento das Mídias Sociais</t>
  </si>
  <si>
    <t>Percentual de população coberta com sinal de radiodifusão pública</t>
  </si>
  <si>
    <t>Percentual da população coberta com sinal terrestre de Rádio FM</t>
  </si>
  <si>
    <t>Percentual da população coberta com sinal aberto de TV Digital</t>
  </si>
  <si>
    <t>Impacto de Marca - Rádios MEC</t>
  </si>
  <si>
    <t>Países atendidos com a programação da EBC</t>
  </si>
  <si>
    <t>Custos dos Serviços Prestados - Destinados à atividade fim</t>
  </si>
  <si>
    <t>Ataques Impedidos</t>
  </si>
  <si>
    <t>Índice de Sucesso nos Pedidos Contidos em Ações Judiciais </t>
  </si>
  <si>
    <t>Governança e  Gestão da EBC</t>
  </si>
  <si>
    <t>Desenvolvimento  das competências críticas e de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</si>
</sst>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theme="1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49895A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17975"/>
        <bgColor rgb="FF192F4D"/>
      </patternFill>
    </fill>
    <fill>
      <patternFill patternType="solid">
        <fgColor theme="0"/>
        <bgColor rgb="FF192F4D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Border="0" applyProtection="0"/>
  </cellStyleXfs>
  <cellXfs count="20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9" fontId="2" fillId="5" borderId="2" xfId="1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0" borderId="0" xfId="0" quotePrefix="1"/>
    <xf numFmtId="0" fontId="3" fillId="2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9" fontId="3" fillId="6" borderId="4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9" fontId="2" fillId="5" borderId="4" xfId="1" applyFont="1" applyFill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9" fontId="3" fillId="2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9" fontId="0" fillId="0" borderId="4" xfId="1" applyFont="1" applyBorder="1"/>
    <xf numFmtId="9" fontId="2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6" fontId="2" fillId="0" borderId="4" xfId="1" applyNumberFormat="1" applyFont="1" applyBorder="1" applyAlignment="1">
      <alignment horizontal="center" vertical="center"/>
    </xf>
    <xf numFmtId="9" fontId="0" fillId="8" borderId="4" xfId="1" applyFont="1" applyFill="1" applyBorder="1"/>
    <xf numFmtId="0" fontId="0" fillId="8" borderId="4" xfId="0" applyFill="1" applyBorder="1"/>
    <xf numFmtId="0" fontId="0" fillId="0" borderId="6" xfId="0" applyBorder="1"/>
    <xf numFmtId="0" fontId="2" fillId="0" borderId="4" xfId="1" applyNumberFormat="1" applyFont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9" fillId="0" borderId="5" xfId="0" applyFont="1" applyBorder="1"/>
    <xf numFmtId="0" fontId="2" fillId="0" borderId="4" xfId="1" applyNumberFormat="1" applyFont="1" applyFill="1" applyBorder="1" applyAlignment="1">
      <alignment horizontal="center" vertical="center"/>
    </xf>
    <xf numFmtId="9" fontId="2" fillId="0" borderId="4" xfId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13" borderId="4" xfId="1" applyNumberFormat="1" applyFont="1" applyFill="1" applyBorder="1" applyAlignment="1">
      <alignment horizontal="center" vertical="center"/>
    </xf>
    <xf numFmtId="3" fontId="2" fillId="13" borderId="4" xfId="1" applyNumberFormat="1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4" borderId="4" xfId="1" applyNumberFormat="1" applyFont="1" applyFill="1" applyBorder="1" applyAlignment="1">
      <alignment horizontal="center" vertical="center"/>
    </xf>
    <xf numFmtId="3" fontId="2" fillId="14" borderId="4" xfId="1" applyNumberFormat="1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 wrapText="1"/>
    </xf>
    <xf numFmtId="9" fontId="3" fillId="1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8" borderId="4" xfId="1" applyNumberFormat="1" applyFont="1" applyFill="1" applyBorder="1" applyAlignment="1">
      <alignment horizontal="center" vertical="center"/>
    </xf>
    <xf numFmtId="3" fontId="2" fillId="8" borderId="4" xfId="1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16" borderId="4" xfId="1" applyNumberFormat="1" applyFont="1" applyFill="1" applyBorder="1" applyAlignment="1">
      <alignment horizontal="center" vertical="center"/>
    </xf>
    <xf numFmtId="3" fontId="2" fillId="16" borderId="4" xfId="1" applyNumberFormat="1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9" fontId="2" fillId="17" borderId="4" xfId="1" applyFont="1" applyFill="1" applyBorder="1" applyAlignment="1">
      <alignment horizontal="center" vertical="center"/>
    </xf>
    <xf numFmtId="9" fontId="2" fillId="18" borderId="4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 wrapText="1"/>
    </xf>
    <xf numFmtId="165" fontId="2" fillId="16" borderId="4" xfId="1" applyNumberFormat="1" applyFont="1" applyFill="1" applyBorder="1" applyAlignment="1">
      <alignment horizontal="center" vertical="center"/>
    </xf>
    <xf numFmtId="165" fontId="2" fillId="8" borderId="4" xfId="1" applyNumberFormat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 wrapText="1"/>
    </xf>
    <xf numFmtId="0" fontId="2" fillId="19" borderId="4" xfId="1" applyNumberFormat="1" applyFont="1" applyFill="1" applyBorder="1" applyAlignment="1">
      <alignment horizontal="center" vertical="center"/>
    </xf>
    <xf numFmtId="3" fontId="2" fillId="19" borderId="4" xfId="1" applyNumberFormat="1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4" xfId="1" applyNumberFormat="1" applyFont="1" applyFill="1" applyBorder="1" applyAlignment="1">
      <alignment horizontal="center" vertical="center"/>
    </xf>
    <xf numFmtId="165" fontId="2" fillId="5" borderId="4" xfId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9" fontId="2" fillId="20" borderId="4" xfId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9" fontId="2" fillId="8" borderId="4" xfId="0" applyNumberFormat="1" applyFont="1" applyFill="1" applyBorder="1" applyAlignment="1">
      <alignment horizontal="center" vertical="center"/>
    </xf>
    <xf numFmtId="3" fontId="4" fillId="12" borderId="4" xfId="0" applyNumberFormat="1" applyFont="1" applyFill="1" applyBorder="1" applyAlignment="1">
      <alignment horizontal="center" vertical="center"/>
    </xf>
    <xf numFmtId="165" fontId="4" fillId="12" borderId="4" xfId="0" applyNumberFormat="1" applyFont="1" applyFill="1" applyBorder="1" applyAlignment="1">
      <alignment horizontal="center" vertical="center"/>
    </xf>
    <xf numFmtId="1" fontId="4" fillId="12" borderId="4" xfId="0" applyNumberFormat="1" applyFont="1" applyFill="1" applyBorder="1" applyAlignment="1">
      <alignment horizontal="center" vertical="center"/>
    </xf>
    <xf numFmtId="9" fontId="4" fillId="12" borderId="4" xfId="1" applyFont="1" applyFill="1" applyBorder="1" applyAlignment="1">
      <alignment horizontal="center" vertical="center"/>
    </xf>
    <xf numFmtId="9" fontId="3" fillId="22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5" fontId="2" fillId="19" borderId="4" xfId="1" quotePrefix="1" applyNumberFormat="1" applyFont="1" applyFill="1" applyBorder="1" applyAlignment="1">
      <alignment horizontal="center" vertical="center"/>
    </xf>
    <xf numFmtId="165" fontId="2" fillId="0" borderId="4" xfId="1" quotePrefix="1" applyNumberFormat="1" applyFont="1" applyFill="1" applyBorder="1" applyAlignment="1">
      <alignment horizontal="center" vertical="center"/>
    </xf>
    <xf numFmtId="165" fontId="2" fillId="13" borderId="4" xfId="1" quotePrefix="1" applyNumberFormat="1" applyFont="1" applyFill="1" applyBorder="1" applyAlignment="1">
      <alignment horizontal="center" vertical="center"/>
    </xf>
    <xf numFmtId="165" fontId="2" fillId="14" borderId="4" xfId="1" quotePrefix="1" applyNumberFormat="1" applyFont="1" applyFill="1" applyBorder="1" applyAlignment="1">
      <alignment horizontal="center" vertical="center"/>
    </xf>
    <xf numFmtId="165" fontId="2" fillId="8" borderId="4" xfId="1" quotePrefix="1" applyNumberFormat="1" applyFont="1" applyFill="1" applyBorder="1" applyAlignment="1">
      <alignment horizontal="center" vertical="center"/>
    </xf>
    <xf numFmtId="165" fontId="2" fillId="16" borderId="4" xfId="1" quotePrefix="1" applyNumberFormat="1" applyFont="1" applyFill="1" applyBorder="1" applyAlignment="1">
      <alignment horizontal="center" vertical="center"/>
    </xf>
    <xf numFmtId="165" fontId="2" fillId="5" borderId="4" xfId="1" quotePrefix="1" applyNumberFormat="1" applyFont="1" applyFill="1" applyBorder="1" applyAlignment="1">
      <alignment horizontal="center" vertical="center"/>
    </xf>
    <xf numFmtId="165" fontId="2" fillId="12" borderId="4" xfId="1" quotePrefix="1" applyNumberFormat="1" applyFont="1" applyFill="1" applyBorder="1" applyAlignment="1">
      <alignment horizontal="center" vertical="center"/>
    </xf>
    <xf numFmtId="4" fontId="2" fillId="8" borderId="4" xfId="1" quotePrefix="1" applyNumberFormat="1" applyFont="1" applyFill="1" applyBorder="1" applyAlignment="1">
      <alignment horizontal="center" vertical="center"/>
    </xf>
    <xf numFmtId="4" fontId="4" fillId="12" borderId="4" xfId="0" applyNumberFormat="1" applyFont="1" applyFill="1" applyBorder="1" applyAlignment="1">
      <alignment horizontal="center" vertical="center"/>
    </xf>
    <xf numFmtId="165" fontId="2" fillId="19" borderId="4" xfId="1" applyNumberFormat="1" applyFont="1" applyFill="1" applyBorder="1" applyAlignment="1">
      <alignment horizontal="center" vertical="center"/>
    </xf>
    <xf numFmtId="165" fontId="2" fillId="13" borderId="4" xfId="1" applyNumberFormat="1" applyFont="1" applyFill="1" applyBorder="1" applyAlignment="1">
      <alignment horizontal="center" vertical="center"/>
    </xf>
    <xf numFmtId="165" fontId="2" fillId="14" borderId="4" xfId="1" applyNumberFormat="1" applyFont="1" applyFill="1" applyBorder="1" applyAlignment="1">
      <alignment horizontal="center" vertical="center"/>
    </xf>
    <xf numFmtId="165" fontId="2" fillId="12" borderId="4" xfId="1" applyNumberFormat="1" applyFont="1" applyFill="1" applyBorder="1" applyAlignment="1">
      <alignment horizontal="center" vertical="center"/>
    </xf>
    <xf numFmtId="165" fontId="4" fillId="0" borderId="4" xfId="0" quotePrefix="1" applyNumberFormat="1" applyFont="1" applyBorder="1" applyAlignment="1">
      <alignment horizontal="center" vertical="center"/>
    </xf>
    <xf numFmtId="165" fontId="4" fillId="12" borderId="4" xfId="0" quotePrefix="1" applyNumberFormat="1" applyFont="1" applyFill="1" applyBorder="1" applyAlignment="1">
      <alignment horizontal="center" vertical="center"/>
    </xf>
    <xf numFmtId="165" fontId="4" fillId="12" borderId="4" xfId="0" applyNumberFormat="1" applyFont="1" applyFill="1" applyBorder="1" applyAlignment="1">
      <alignment horizontal="center" vertical="center" wrapText="1"/>
    </xf>
    <xf numFmtId="1" fontId="2" fillId="8" borderId="4" xfId="1" applyNumberFormat="1" applyFont="1" applyFill="1" applyBorder="1" applyAlignment="1">
      <alignment horizontal="center" vertical="center"/>
    </xf>
    <xf numFmtId="165" fontId="2" fillId="0" borderId="4" xfId="0" quotePrefix="1" applyNumberFormat="1" applyFont="1" applyBorder="1" applyAlignment="1">
      <alignment horizontal="center" vertical="center"/>
    </xf>
    <xf numFmtId="2" fontId="2" fillId="16" borderId="4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16" borderId="4" xfId="1" applyNumberFormat="1" applyFont="1" applyFill="1" applyBorder="1" applyAlignment="1">
      <alignment horizontal="center" vertical="center"/>
    </xf>
    <xf numFmtId="164" fontId="2" fillId="12" borderId="4" xfId="1" applyNumberFormat="1" applyFont="1" applyFill="1" applyBorder="1" applyAlignment="1">
      <alignment horizontal="center" vertical="center"/>
    </xf>
    <xf numFmtId="0" fontId="2" fillId="12" borderId="4" xfId="1" applyNumberFormat="1" applyFont="1" applyFill="1" applyBorder="1" applyAlignment="1">
      <alignment horizontal="center" vertical="center"/>
    </xf>
    <xf numFmtId="3" fontId="4" fillId="1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9" fontId="2" fillId="12" borderId="4" xfId="0" applyNumberFormat="1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4" xfId="1" quotePrefix="1" applyFont="1" applyFill="1" applyBorder="1" applyAlignment="1">
      <alignment horizontal="center" vertical="center"/>
    </xf>
    <xf numFmtId="9" fontId="2" fillId="12" borderId="4" xfId="1" quotePrefix="1" applyFont="1" applyFill="1" applyBorder="1" applyAlignment="1">
      <alignment horizontal="center" vertical="center"/>
    </xf>
    <xf numFmtId="9" fontId="2" fillId="8" borderId="4" xfId="1" quotePrefix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9" fontId="3" fillId="23" borderId="4" xfId="0" applyNumberFormat="1" applyFont="1" applyFill="1" applyBorder="1" applyAlignment="1">
      <alignment horizontal="center" vertical="center" wrapText="1"/>
    </xf>
    <xf numFmtId="0" fontId="0" fillId="17" borderId="0" xfId="0" applyFill="1"/>
    <xf numFmtId="0" fontId="0" fillId="17" borderId="0" xfId="0" applyFill="1" applyAlignment="1">
      <alignment vertical="center"/>
    </xf>
    <xf numFmtId="0" fontId="0" fillId="17" borderId="0" xfId="0" applyFill="1" applyAlignment="1">
      <alignment horizontal="left" vertical="center"/>
    </xf>
    <xf numFmtId="3" fontId="2" fillId="8" borderId="4" xfId="0" applyNumberFormat="1" applyFont="1" applyFill="1" applyBorder="1" applyAlignment="1">
      <alignment horizontal="center" vertical="center" wrapText="1"/>
    </xf>
    <xf numFmtId="0" fontId="2" fillId="0" borderId="4" xfId="1" quotePrefix="1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12" fillId="21" borderId="4" xfId="0" applyFont="1" applyFill="1" applyBorder="1" applyAlignment="1">
      <alignment horizontal="center" vertical="center" wrapText="1" readingOrder="1"/>
    </xf>
    <xf numFmtId="9" fontId="2" fillId="19" borderId="4" xfId="1" quotePrefix="1" applyFont="1" applyFill="1" applyBorder="1" applyAlignment="1">
      <alignment horizontal="center" vertical="center"/>
    </xf>
    <xf numFmtId="9" fontId="2" fillId="13" borderId="4" xfId="1" quotePrefix="1" applyFont="1" applyFill="1" applyBorder="1" applyAlignment="1">
      <alignment horizontal="center" vertical="center"/>
    </xf>
    <xf numFmtId="9" fontId="2" fillId="14" borderId="4" xfId="1" quotePrefix="1" applyFont="1" applyFill="1" applyBorder="1" applyAlignment="1">
      <alignment horizontal="center" vertical="center"/>
    </xf>
    <xf numFmtId="9" fontId="2" fillId="16" borderId="4" xfId="1" quotePrefix="1" applyFont="1" applyFill="1" applyBorder="1" applyAlignment="1">
      <alignment horizontal="center" vertical="center"/>
    </xf>
    <xf numFmtId="9" fontId="2" fillId="5" borderId="4" xfId="1" quotePrefix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9" fontId="13" fillId="19" borderId="4" xfId="1" quotePrefix="1" applyFont="1" applyFill="1" applyBorder="1" applyAlignment="1">
      <alignment horizontal="center" vertical="center"/>
    </xf>
    <xf numFmtId="9" fontId="13" fillId="0" borderId="4" xfId="1" applyFont="1" applyFill="1" applyBorder="1" applyAlignment="1">
      <alignment horizontal="center" vertical="center"/>
    </xf>
    <xf numFmtId="9" fontId="13" fillId="13" borderId="4" xfId="1" applyFont="1" applyFill="1" applyBorder="1" applyAlignment="1">
      <alignment horizontal="center" vertical="center"/>
    </xf>
    <xf numFmtId="9" fontId="13" fillId="14" borderId="4" xfId="1" applyFont="1" applyFill="1" applyBorder="1" applyAlignment="1">
      <alignment horizontal="center" vertical="center"/>
    </xf>
    <xf numFmtId="9" fontId="13" fillId="8" borderId="4" xfId="1" applyFont="1" applyFill="1" applyBorder="1" applyAlignment="1">
      <alignment horizontal="center" vertical="center"/>
    </xf>
    <xf numFmtId="9" fontId="13" fillId="16" borderId="4" xfId="1" applyFont="1" applyFill="1" applyBorder="1" applyAlignment="1">
      <alignment horizontal="center" vertical="center"/>
    </xf>
    <xf numFmtId="9" fontId="13" fillId="5" borderId="4" xfId="1" quotePrefix="1" applyFont="1" applyFill="1" applyBorder="1" applyAlignment="1">
      <alignment horizontal="center" vertical="center"/>
    </xf>
    <xf numFmtId="9" fontId="13" fillId="16" borderId="4" xfId="1" quotePrefix="1" applyFont="1" applyFill="1" applyBorder="1" applyAlignment="1">
      <alignment horizontal="center" vertical="center"/>
    </xf>
    <xf numFmtId="10" fontId="13" fillId="0" borderId="4" xfId="1" quotePrefix="1" applyNumberFormat="1" applyFont="1" applyFill="1" applyBorder="1" applyAlignment="1">
      <alignment horizontal="center" vertical="center"/>
    </xf>
    <xf numFmtId="10" fontId="13" fillId="16" borderId="4" xfId="1" quotePrefix="1" applyNumberFormat="1" applyFont="1" applyFill="1" applyBorder="1" applyAlignment="1">
      <alignment horizontal="center" vertical="center"/>
    </xf>
    <xf numFmtId="9" fontId="13" fillId="0" borderId="4" xfId="1" quotePrefix="1" applyFont="1" applyFill="1" applyBorder="1" applyAlignment="1">
      <alignment horizontal="center" vertical="center"/>
    </xf>
    <xf numFmtId="9" fontId="13" fillId="12" borderId="4" xfId="1" quotePrefix="1" applyFont="1" applyFill="1" applyBorder="1" applyAlignment="1">
      <alignment horizontal="center" vertical="center"/>
    </xf>
    <xf numFmtId="9" fontId="13" fillId="8" borderId="4" xfId="1" quotePrefix="1" applyFont="1" applyFill="1" applyBorder="1" applyAlignment="1">
      <alignment horizontal="center" vertical="center"/>
    </xf>
    <xf numFmtId="9" fontId="13" fillId="17" borderId="4" xfId="1" applyFont="1" applyFill="1" applyBorder="1" applyAlignment="1">
      <alignment horizontal="center" vertical="center"/>
    </xf>
    <xf numFmtId="9" fontId="14" fillId="0" borderId="4" xfId="1" applyFont="1" applyFill="1" applyBorder="1" applyAlignment="1">
      <alignment horizontal="center" vertical="center"/>
    </xf>
    <xf numFmtId="9" fontId="14" fillId="12" borderId="4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7" fillId="0" borderId="4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/>
    <xf numFmtId="1" fontId="0" fillId="0" borderId="0" xfId="0" applyNumberFormat="1"/>
    <xf numFmtId="9" fontId="0" fillId="0" borderId="0" xfId="0" applyNumberFormat="1" applyAlignment="1">
      <alignment wrapText="1"/>
    </xf>
    <xf numFmtId="0" fontId="15" fillId="0" borderId="7" xfId="0" applyFont="1" applyBorder="1" applyAlignment="1">
      <alignment vertical="center" wrapText="1"/>
    </xf>
    <xf numFmtId="0" fontId="17" fillId="0" borderId="0" xfId="0" applyFont="1"/>
    <xf numFmtId="0" fontId="16" fillId="24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9" fillId="25" borderId="4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7" fillId="12" borderId="4" xfId="0" applyFont="1" applyFill="1" applyBorder="1" applyAlignment="1">
      <alignment horizontal="left" vertical="center" wrapText="1"/>
    </xf>
    <xf numFmtId="0" fontId="17" fillId="12" borderId="4" xfId="0" applyFont="1" applyFill="1" applyBorder="1" applyAlignment="1">
      <alignment vertical="center" wrapText="1"/>
    </xf>
    <xf numFmtId="0" fontId="17" fillId="15" borderId="4" xfId="0" applyFont="1" applyFill="1" applyBorder="1" applyAlignment="1">
      <alignment horizontal="left" vertical="center" wrapText="1"/>
    </xf>
    <xf numFmtId="0" fontId="17" fillId="15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289C1CFE-1935-4524-B2A2-249751119646}"/>
    <cellStyle name="Porcentagem" xfId="1" builtinId="5"/>
    <cellStyle name="Porcentagem 2" xfId="3" xr:uid="{3C7CD8F5-A2CB-45D8-8202-19DBA471A0D9}"/>
  </cellStyles>
  <dxfs count="0"/>
  <tableStyles count="0" defaultTableStyle="TableStyleMedium2" defaultPivotStyle="PivotStyleLight16"/>
  <colors>
    <mruColors>
      <color rgb="FFF15241"/>
      <color rgb="FF555555"/>
      <color rgb="FFCCFF66"/>
      <color rgb="FF2B46BD"/>
      <color rgb="FFE2EFDA"/>
      <color rgb="FF006666"/>
      <color rgb="FFFFFFFF"/>
      <color rgb="FFB9C0BE"/>
      <color rgb="FFFFF2CC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Posição da TV Brasil no Ranking do Mercado de Atuação*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4E-4F22-8921-5B67AE78FF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'Pos. TV'!$B$1:$R$1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'Pos. TV'!$B$2:$R$2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6C-443C-9426-318E3080B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56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Quantidade de conteúdos disponibilizados na Radioagência***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9-4D45-BF84-4A7A81B0D2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'Cont.  Radioag'!$B$1:$Q$1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'Cont.  Radioag'!$B$2:$Q$2</c:f>
              <c:numCache>
                <c:formatCode>General</c:formatCode>
                <c:ptCount val="3"/>
                <c:pt idx="0">
                  <c:v>7.7</c:v>
                </c:pt>
                <c:pt idx="1">
                  <c:v>9.3000000000000007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D3-426B-82C0-77F8F6F1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Quantidade de usuários do aplicativo TV Brasil Play****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21002512421796329"/>
          <c:y val="3.789836347975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4-4366-AC2B-F2C39F557D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'usuarios tv br play'!$B$1:$Q$1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'usuarios tv br play'!$B$2:$Q$2</c:f>
              <c:numCache>
                <c:formatCode>0.0</c:formatCode>
                <c:ptCount val="3"/>
                <c:pt idx="0">
                  <c:v>431</c:v>
                </c:pt>
                <c:pt idx="1">
                  <c:v>393</c:v>
                </c:pt>
                <c:pt idx="2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BC-49A3-9A1A-BA7CA9A3B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589656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>
                <a:effectLst/>
              </a:rPr>
              <a:t>Quantidade de seguidores das Redes Sociais*****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55-4BDC-A13B-1BF31BA405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'Seg. Redes soc'!$B$1:$R$1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'Seg. Redes soc'!$B$2:$R$2</c:f>
              <c:numCache>
                <c:formatCode>0.0</c:formatCode>
                <c:ptCount val="3"/>
                <c:pt idx="0">
                  <c:v>6</c:v>
                </c:pt>
                <c:pt idx="1">
                  <c:v>6.6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BA-4DFB-A2A3-880597978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58965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Índice de Cobertura da Radiodifusão – Rádio FM (Capitais)*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40-40FA-8869-F689353F05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'Cob. Rád'!$B$1:$R$1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'Cob. Rád'!$B$2:$R$2</c:f>
              <c:numCache>
                <c:formatCode>General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35-40C4-AEAD-1A287A7D4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Índice de Cobertura da Radiodifusão – TV Digital (Capitais)*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C1-4AF9-B606-7AA5C28713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'Cob. TV'!$B$1:$Q$1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'Cob. TV'!$B$2:$Q$2</c:f>
              <c:numCache>
                <c:formatCode>General</c:formatCode>
                <c:ptCount val="3"/>
                <c:pt idx="0">
                  <c:v>23</c:v>
                </c:pt>
                <c:pt idx="1">
                  <c:v>26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D-49B4-BB93-6821ED4D3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Orçamento discricionário destinado à atividade-fim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D7-493A-BC40-960F447B22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'Orç. Atv Fim'!$B$1:$Q$1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'Orç. Atv Fim'!$B$2:$Q$2</c:f>
              <c:numCache>
                <c:formatCode>0%</c:formatCode>
                <c:ptCount val="3"/>
                <c:pt idx="0">
                  <c:v>0.57999999999999996</c:v>
                </c:pt>
                <c:pt idx="1">
                  <c:v>0.5</c:v>
                </c:pt>
                <c:pt idx="2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6-4308-BFC3-ADBC5C8F1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8965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Despesas Gerais e Administrativas – Serviços de Terceiros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CF-473A-BF62-650276163E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'dESP gERA 3º'!$B$1:$L$1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'dESP gERA 3º'!$B$2:$L$2</c:f>
              <c:numCache>
                <c:formatCode>General</c:formatCode>
                <c:ptCount val="3"/>
                <c:pt idx="0" formatCode="0.0">
                  <c:v>26</c:v>
                </c:pt>
                <c:pt idx="1">
                  <c:v>15.1</c:v>
                </c:pt>
                <c:pt idx="2" formatCode="0.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17-462E-9068-C252C849C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58965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Índicador de Governança (IG-Sest)*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E2-4609-BF85-D9DE65D1E4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'IG Sest'!$B$1:$J$1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'IG Sest'!$B$2:$J$2</c:f>
              <c:numCache>
                <c:formatCode>General</c:formatCode>
                <c:ptCount val="3"/>
                <c:pt idx="0">
                  <c:v>9.3000000000000007</c:v>
                </c:pt>
                <c:pt idx="1">
                  <c:v>9.6999999999999993</c:v>
                </c:pt>
                <c:pt idx="2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5F-4CD7-8109-AFE54E8D4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Índice de Sucesso nos Pedidos Contidos em Ações Judiciais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'Índ. Judicial'!$A$2</c:f>
              <c:strCache>
                <c:ptCount val="1"/>
                <c:pt idx="0">
                  <c:v>Índice de Sucesso nos Pedidos Contidos em Ações Judiciais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E2-441F-884A-36035D40ED77}"/>
              </c:ext>
            </c:extLst>
          </c:dPt>
          <c:dPt>
            <c:idx val="6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3B-4C88-B84B-E1992585B9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'Índ. Judicial'!$B$1:$J$1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'Índ. Judicial'!$B$2:$J$2</c:f>
              <c:numCache>
                <c:formatCode>0%</c:formatCode>
                <c:ptCount val="3"/>
                <c:pt idx="0">
                  <c:v>0.6</c:v>
                </c:pt>
                <c:pt idx="1">
                  <c:v>0.64</c:v>
                </c:pt>
                <c:pt idx="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B-4C88-B84B-E1992585B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5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Indicador de Conformidade Sest (IC-Sest)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6D-4C3F-BF60-488136EF9F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IGG!$B$1:$J$1</c:f>
              <c:strCache>
                <c:ptCount val="2"/>
                <c:pt idx="0">
                  <c:v>Realizado 2022</c:v>
                </c:pt>
                <c:pt idx="1">
                  <c:v>Meta 2022</c:v>
                </c:pt>
              </c:strCache>
            </c:strRef>
          </c:cat>
          <c:val>
            <c:numRef>
              <c:f>IGG!$B$2:$J$2</c:f>
              <c:numCache>
                <c:formatCode>General</c:formatCode>
                <c:ptCount val="2"/>
                <c:pt idx="0">
                  <c:v>987</c:v>
                </c:pt>
                <c:pt idx="1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2D-44B3-9037-FF83BEE1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Audiência média de público da Rádio Nacional FM (DF)**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D9-4290-A4D6-ADBB26351C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'Aud. Nac FM (DF)'!$B$1:$R$1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'Aud. Nac FM (DF)'!$B$2:$R$2</c:f>
              <c:numCache>
                <c:formatCode>0.0</c:formatCode>
                <c:ptCount val="3"/>
                <c:pt idx="0">
                  <c:v>2</c:v>
                </c:pt>
                <c:pt idx="1">
                  <c:v>2</c:v>
                </c:pt>
                <c:pt idx="2" formatCode="General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9A-4EBE-8D2E-3607722F9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589656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Audiência média de público da Rádio MEC FM (RJ)**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9F-472B-8404-30E6B3BDF1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'Aud. MEC FM (RJ)'!$B$1:$R$1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'Aud. MEC FM (RJ)'!$B$2:$R$2</c:f>
              <c:numCache>
                <c:formatCode>General</c:formatCode>
                <c:ptCount val="3"/>
                <c:pt idx="0">
                  <c:v>4.3</c:v>
                </c:pt>
                <c:pt idx="1">
                  <c:v>3.6</c:v>
                </c:pt>
                <c:pt idx="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A-4C60-8618-6366FBA7B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Audiência da Agência Brasil***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20-49F4-9613-56D573494E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'Aud. ABr'!$B$1:$R$1</c:f>
              <c:strCache>
                <c:ptCount val="3"/>
                <c:pt idx="0">
                  <c:v>Realizada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'Aud. ABr'!$B$2:$R$2</c:f>
              <c:numCache>
                <c:formatCode>General</c:formatCode>
                <c:ptCount val="3"/>
                <c:pt idx="0">
                  <c:v>70.8</c:v>
                </c:pt>
                <c:pt idx="1">
                  <c:v>53.2</c:v>
                </c:pt>
                <c:pt idx="2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4C-4B3F-B0B7-92874D0D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5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>
                <a:effectLst/>
              </a:rPr>
              <a:t>Conteúdo difundido (Atos e Matérias do Governo Federal)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DC-4166-84D9-D6ABBD2E8ED2}"/>
              </c:ext>
            </c:extLst>
          </c:dPt>
          <c:dPt>
            <c:idx val="7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DC-4166-84D9-D6ABBD2E8E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'Cont.Dif.'!$B$1:$I$1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meta 2021</c:v>
                </c:pt>
                <c:pt idx="5">
                  <c:v>jan/22</c:v>
                </c:pt>
                <c:pt idx="6">
                  <c:v>fev/22</c:v>
                </c:pt>
                <c:pt idx="7">
                  <c:v>meta 2022</c:v>
                </c:pt>
              </c:strCache>
            </c:strRef>
          </c:cat>
          <c:val>
            <c:numRef>
              <c:f>'Cont.Dif.'!$B$2:$I$2</c:f>
              <c:numCache>
                <c:formatCode>0.0</c:formatCode>
                <c:ptCount val="8"/>
                <c:pt idx="0">
                  <c:v>174</c:v>
                </c:pt>
                <c:pt idx="1">
                  <c:v>80</c:v>
                </c:pt>
                <c:pt idx="2">
                  <c:v>179</c:v>
                </c:pt>
                <c:pt idx="3" formatCode="General">
                  <c:v>173.3</c:v>
                </c:pt>
                <c:pt idx="4">
                  <c:v>102</c:v>
                </c:pt>
                <c:pt idx="5" formatCode="General">
                  <c:v>13.3</c:v>
                </c:pt>
                <c:pt idx="6" formatCode="General">
                  <c:v>17.7</c:v>
                </c:pt>
                <c:pt idx="7" formatCode="General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08-44CF-B80F-CE589263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58965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>
                <a:effectLst/>
              </a:rPr>
              <a:t>Quantidade de visualizações das matérias da Agência Brasil em outros sites*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'Vis.AB em out sit'!$A$2</c:f>
              <c:strCache>
                <c:ptCount val="1"/>
                <c:pt idx="0">
                  <c:v>Quantidade de visualizações das matérias da Agência Brasil em outros sites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8D-4F4F-BBD1-9D68AA79FF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'Vis.AB em out sit'!$C$1:$R$1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'Vis.AB em out sit'!$C$2:$R$2</c:f>
              <c:numCache>
                <c:formatCode>General</c:formatCode>
                <c:ptCount val="3"/>
                <c:pt idx="0">
                  <c:v>131</c:v>
                </c:pt>
                <c:pt idx="1">
                  <c:v>310.39999999999998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D3-4915-8C9E-8239B2171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Receita Operacional – Serviços de Comunicação*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FE-4315-B622-93245D913B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'Rec. Op.'!$B$1:$Q$1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'Rec. Op.'!$B$2:$Q$2</c:f>
              <c:numCache>
                <c:formatCode>General</c:formatCode>
                <c:ptCount val="3"/>
                <c:pt idx="0">
                  <c:v>36.4</c:v>
                </c:pt>
                <c:pt idx="1">
                  <c:v>41.9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1-4018-BBC8-B37DE472B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Quantidade de conteúdos disponibilizados na Agência Brasil*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5C-49DD-A4E4-672201064D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'Cont.  ABr'!$B$1:$R$1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'Cont.  ABr'!$B$2:$R$2</c:f>
              <c:numCache>
                <c:formatCode>0.0</c:formatCode>
                <c:ptCount val="3"/>
                <c:pt idx="0" formatCode="General">
                  <c:v>26.5</c:v>
                </c:pt>
                <c:pt idx="1">
                  <c:v>29</c:v>
                </c:pt>
                <c:pt idx="2" formatCode="General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17-4769-A683-376C85B06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>
                <a:effectLst/>
              </a:rPr>
              <a:t>Quantidade de conteúdos disponibilizados nas Redes Sociais**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66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C2-4F70-B112-FDD4B18BEF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'cont. disp. redes'!$B$1:$R$1</c:f>
              <c:strCache>
                <c:ptCount val="3"/>
                <c:pt idx="0">
                  <c:v>Realizado 2021</c:v>
                </c:pt>
                <c:pt idx="1">
                  <c:v>Realizado 2022</c:v>
                </c:pt>
                <c:pt idx="2">
                  <c:v>Meta 2022</c:v>
                </c:pt>
              </c:strCache>
            </c:strRef>
          </c:cat>
          <c:val>
            <c:numRef>
              <c:f>'cont. disp. redes'!$B$2:$R$2</c:f>
              <c:numCache>
                <c:formatCode>General</c:formatCode>
                <c:ptCount val="3"/>
                <c:pt idx="0">
                  <c:v>60.9</c:v>
                </c:pt>
                <c:pt idx="1">
                  <c:v>63.1</c:v>
                </c:pt>
                <c:pt idx="2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D5-41FD-87E9-3C67C4D70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5600"/>
        <c:axId val="558966584"/>
      </c:barChart>
      <c:catAx>
        <c:axId val="55896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8966584"/>
        <c:crossesAt val="0"/>
        <c:auto val="1"/>
        <c:lblAlgn val="ctr"/>
        <c:lblOffset val="100"/>
        <c:noMultiLvlLbl val="0"/>
      </c:catAx>
      <c:valAx>
        <c:axId val="55896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89656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D29C3C-FD5A-4C8C-8FBD-38DE904EA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16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E15EB2-DB52-49D3-A7D0-4CF721AC8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4</xdr:row>
      <xdr:rowOff>76200</xdr:rowOff>
    </xdr:from>
    <xdr:to>
      <xdr:col>19</xdr:col>
      <xdr:colOff>114300</xdr:colOff>
      <xdr:row>23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ED89E3-3702-4D4C-9682-3B697336E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4EF3E3-CAF0-4CB2-A0CA-77B4C1F4C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3342DF-747F-431D-BED0-94DFA60A2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8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8ADEB6-DDCC-46C7-924D-3AD1B032F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16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ACF17D-41FB-470C-A10F-69F7B9BAC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11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E8623B-DE71-47A7-AE9C-95FC4BBFC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9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4BED4C-73B5-459B-B4AE-A2C6C8C19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9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AEE531-8D32-4250-924E-F320EB91B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9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55003C-10E8-4D17-8E9D-9BF4AFED3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E93E92-DDE0-4D9F-8BBD-1EAF541A2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685799</xdr:colOff>
      <xdr:row>0</xdr:row>
      <xdr:rowOff>542925</xdr:rowOff>
    </xdr:from>
    <xdr:to>
      <xdr:col>10</xdr:col>
      <xdr:colOff>241053</xdr:colOff>
      <xdr:row>3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A35E42C-4412-4101-AA4D-DEF62DBB2B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4596" b="166"/>
        <a:stretch/>
      </xdr:blipFill>
      <xdr:spPr>
        <a:xfrm rot="10800000">
          <a:off x="9096374" y="542925"/>
          <a:ext cx="317254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3F4408-9F7B-4FC5-B54A-D782BB170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488C3A-50EE-447E-A15C-B4E2F49BF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8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062AA2-E796-4C74-8D33-3609D000C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D1EBD5-1D33-470F-AA8E-09710ECC9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16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064C58-930C-43A8-B936-96CCD4FB4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39BD45-A2D6-47A1-8E40-095D1FEE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17</xdr:col>
      <xdr:colOff>600075</xdr:colOff>
      <xdr:row>22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8682CC-7CF3-4320-883A-430C7D0E7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6042-CBB0-42C0-8971-10A80C134890}">
  <dimension ref="A1"/>
  <sheetViews>
    <sheetView workbookViewId="0">
      <selection activeCell="D9" sqref="D9"/>
    </sheetView>
  </sheetViews>
  <sheetFormatPr defaultRowHeight="14.4" x14ac:dyDescent="0.3"/>
  <cols>
    <col min="11" max="11" width="10.109375" bestFit="1" customWidth="1"/>
    <col min="15" max="15" width="10.109375" bestFit="1" customWidth="1"/>
  </cols>
  <sheetData>
    <row r="1" spans="1:1" ht="28.2" thickBot="1" x14ac:dyDescent="0.35">
      <c r="A1" s="192" t="s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C3E3-7EDB-49C6-8EEF-6B4357285681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18.88671875" hidden="1" customWidth="1"/>
    <col min="3" max="4" width="0" hidden="1" customWidth="1"/>
    <col min="6" max="14" width="0" hidden="1" customWidth="1"/>
    <col min="16" max="17" width="0" hidden="1" customWidth="1"/>
    <col min="18" max="18" width="10.33203125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t="s">
        <v>246</v>
      </c>
      <c r="P1" s="185" t="s">
        <v>240</v>
      </c>
      <c r="Q1" s="185" t="s">
        <v>241</v>
      </c>
      <c r="R1" t="s">
        <v>184</v>
      </c>
    </row>
    <row r="2" spans="1:18" x14ac:dyDescent="0.3">
      <c r="A2" t="s">
        <v>49</v>
      </c>
      <c r="B2" s="189">
        <v>25</v>
      </c>
      <c r="C2">
        <v>23.6</v>
      </c>
      <c r="D2">
        <v>26.1</v>
      </c>
      <c r="E2">
        <v>26.5</v>
      </c>
      <c r="F2" s="189">
        <v>25</v>
      </c>
      <c r="G2">
        <v>1.9</v>
      </c>
      <c r="H2">
        <v>2.5</v>
      </c>
      <c r="I2">
        <v>2.7</v>
      </c>
      <c r="J2">
        <v>2.6</v>
      </c>
      <c r="K2">
        <v>2.4</v>
      </c>
      <c r="L2">
        <v>2.5</v>
      </c>
      <c r="M2">
        <v>2.5</v>
      </c>
      <c r="N2">
        <v>3</v>
      </c>
      <c r="O2" s="189">
        <v>29</v>
      </c>
      <c r="P2">
        <v>22.9</v>
      </c>
      <c r="Q2">
        <v>30.6</v>
      </c>
      <c r="R2">
        <v>26.5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6FE9-EA27-495F-88F8-5B13F8C852D7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11.88671875" hidden="1" customWidth="1"/>
    <col min="3" max="4" width="0" hidden="1" customWidth="1"/>
    <col min="6" max="6" width="0" hidden="1" customWidth="1"/>
    <col min="7" max="14" width="9.109375" hidden="1" customWidth="1"/>
    <col min="15" max="15" width="9.109375" customWidth="1"/>
    <col min="16" max="17" width="0" hidden="1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t="s">
        <v>246</v>
      </c>
      <c r="P1" s="185" t="s">
        <v>240</v>
      </c>
      <c r="Q1" s="185" t="s">
        <v>241</v>
      </c>
      <c r="R1" t="s">
        <v>184</v>
      </c>
    </row>
    <row r="2" spans="1:18" ht="28.8" x14ac:dyDescent="0.3">
      <c r="A2" s="186" t="s">
        <v>228</v>
      </c>
      <c r="B2" s="186">
        <v>37.5</v>
      </c>
      <c r="C2">
        <v>41.6</v>
      </c>
      <c r="D2" s="189">
        <v>67</v>
      </c>
      <c r="E2">
        <v>60.9</v>
      </c>
      <c r="F2" s="189">
        <v>40</v>
      </c>
      <c r="G2">
        <v>4.5</v>
      </c>
      <c r="H2">
        <v>4.4000000000000004</v>
      </c>
      <c r="I2">
        <v>5.8</v>
      </c>
      <c r="J2">
        <v>5.5</v>
      </c>
      <c r="K2">
        <v>6</v>
      </c>
      <c r="L2">
        <v>5.6</v>
      </c>
      <c r="M2">
        <v>5.2</v>
      </c>
      <c r="N2">
        <v>5.8</v>
      </c>
      <c r="O2">
        <v>63.1</v>
      </c>
      <c r="P2">
        <v>50</v>
      </c>
      <c r="Q2">
        <v>66.7</v>
      </c>
      <c r="R2">
        <v>60.9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E403-DF0B-4DA1-A802-6A59B9D10557}">
  <sheetPr>
    <tabColor rgb="FF92D050"/>
  </sheetPr>
  <dimension ref="A1:Q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18.33203125" hidden="1" customWidth="1"/>
    <col min="3" max="4" width="0" hidden="1" customWidth="1"/>
    <col min="6" max="13" width="0" hidden="1" customWidth="1"/>
    <col min="15" max="16" width="0" hidden="1" customWidth="1"/>
  </cols>
  <sheetData>
    <row r="1" spans="1:17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s="185">
        <v>44562</v>
      </c>
      <c r="G1" s="185">
        <v>44593</v>
      </c>
      <c r="H1" s="185">
        <v>44621</v>
      </c>
      <c r="I1" s="185">
        <v>44652</v>
      </c>
      <c r="J1" s="185">
        <v>44682</v>
      </c>
      <c r="K1" s="185">
        <v>44713</v>
      </c>
      <c r="L1" s="185">
        <v>44743</v>
      </c>
      <c r="M1" s="185">
        <v>44774</v>
      </c>
      <c r="N1" t="s">
        <v>246</v>
      </c>
      <c r="O1" s="185" t="s">
        <v>240</v>
      </c>
      <c r="P1" s="185" t="s">
        <v>241</v>
      </c>
      <c r="Q1" t="s">
        <v>184</v>
      </c>
    </row>
    <row r="2" spans="1:17" x14ac:dyDescent="0.3">
      <c r="A2" t="s">
        <v>50</v>
      </c>
      <c r="B2" s="189">
        <v>11</v>
      </c>
      <c r="C2">
        <v>6.9</v>
      </c>
      <c r="D2">
        <v>8.6</v>
      </c>
      <c r="E2">
        <v>7.7</v>
      </c>
      <c r="F2">
        <v>0.6</v>
      </c>
      <c r="G2">
        <v>0.8</v>
      </c>
      <c r="H2">
        <v>1</v>
      </c>
      <c r="I2">
        <v>0.9</v>
      </c>
      <c r="J2">
        <v>0.9</v>
      </c>
      <c r="K2">
        <v>0.9</v>
      </c>
      <c r="L2">
        <v>0.8</v>
      </c>
      <c r="M2">
        <v>0.9</v>
      </c>
      <c r="N2">
        <v>9.3000000000000007</v>
      </c>
      <c r="O2">
        <v>7.5</v>
      </c>
      <c r="P2" s="189">
        <v>10</v>
      </c>
      <c r="Q2">
        <v>8.6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46F6-49CD-45A8-934D-FD2407FFE13C}">
  <sheetPr>
    <tabColor rgb="FF92D050"/>
  </sheetPr>
  <dimension ref="A1:Q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9.88671875" hidden="1" customWidth="1"/>
    <col min="3" max="4" width="0" hidden="1" customWidth="1"/>
    <col min="6" max="13" width="0" hidden="1" customWidth="1"/>
    <col min="15" max="16" width="0" hidden="1" customWidth="1"/>
  </cols>
  <sheetData>
    <row r="1" spans="1:17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s="185">
        <v>44562</v>
      </c>
      <c r="G1" s="185">
        <v>44593</v>
      </c>
      <c r="H1" s="185">
        <v>44621</v>
      </c>
      <c r="I1" s="185">
        <v>44652</v>
      </c>
      <c r="J1" s="185">
        <v>44682</v>
      </c>
      <c r="K1" s="185">
        <v>44713</v>
      </c>
      <c r="L1" s="185">
        <v>44743</v>
      </c>
      <c r="M1" s="185">
        <v>44774</v>
      </c>
      <c r="N1" t="s">
        <v>246</v>
      </c>
      <c r="O1" s="185" t="s">
        <v>240</v>
      </c>
      <c r="P1" s="185" t="s">
        <v>241</v>
      </c>
      <c r="Q1" t="s">
        <v>184</v>
      </c>
    </row>
    <row r="2" spans="1:17" ht="28.8" x14ac:dyDescent="0.3">
      <c r="A2" s="186" t="s">
        <v>229</v>
      </c>
      <c r="B2" s="186">
        <v>3.1</v>
      </c>
      <c r="C2">
        <v>14.3</v>
      </c>
      <c r="D2" s="189">
        <v>209</v>
      </c>
      <c r="E2" s="189">
        <v>431</v>
      </c>
      <c r="F2" s="189">
        <v>64</v>
      </c>
      <c r="G2" s="189">
        <v>40</v>
      </c>
      <c r="H2" s="189">
        <v>34</v>
      </c>
      <c r="I2" s="189">
        <v>32</v>
      </c>
      <c r="J2" s="189">
        <v>37</v>
      </c>
      <c r="K2" s="189">
        <v>35</v>
      </c>
      <c r="L2" s="189">
        <v>38</v>
      </c>
      <c r="M2" s="189">
        <v>46</v>
      </c>
      <c r="N2" s="189">
        <v>393</v>
      </c>
      <c r="O2" s="189">
        <v>389</v>
      </c>
      <c r="P2" s="189"/>
      <c r="Q2" s="189">
        <v>431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300F-1E75-407F-BCD0-9BBA96ACAB88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31.6640625" hidden="1" customWidth="1"/>
    <col min="3" max="4" width="0" hidden="1" customWidth="1"/>
    <col min="6" max="14" width="0" hidden="1" customWidth="1"/>
    <col min="16" max="17" width="0" hidden="1" customWidth="1"/>
  </cols>
  <sheetData>
    <row r="1" spans="1:18" x14ac:dyDescent="0.3">
      <c r="A1" t="s">
        <v>0</v>
      </c>
      <c r="B1" s="190">
        <v>2018</v>
      </c>
      <c r="C1" s="190">
        <v>2019</v>
      </c>
      <c r="D1" s="190">
        <v>2020</v>
      </c>
      <c r="E1" s="190" t="s">
        <v>245</v>
      </c>
      <c r="F1" s="190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s="190" t="s">
        <v>246</v>
      </c>
      <c r="P1" s="185">
        <v>44805</v>
      </c>
      <c r="Q1" s="185" t="s">
        <v>242</v>
      </c>
      <c r="R1" s="190" t="s">
        <v>184</v>
      </c>
    </row>
    <row r="2" spans="1:18" ht="28.8" x14ac:dyDescent="0.3">
      <c r="A2" s="186" t="s">
        <v>226</v>
      </c>
      <c r="B2" s="188">
        <v>1.6</v>
      </c>
      <c r="C2" s="189">
        <v>2.5</v>
      </c>
      <c r="D2" s="189">
        <v>4.9000000000000004</v>
      </c>
      <c r="E2" s="189">
        <v>6</v>
      </c>
      <c r="F2" s="189">
        <v>0</v>
      </c>
      <c r="G2" s="189">
        <v>6</v>
      </c>
      <c r="H2" s="189">
        <v>6.1</v>
      </c>
      <c r="I2" s="189">
        <v>6.2</v>
      </c>
      <c r="J2" s="189">
        <v>6.3</v>
      </c>
      <c r="K2" s="189">
        <v>6.3</v>
      </c>
      <c r="L2" s="189">
        <v>6.4</v>
      </c>
      <c r="M2" s="189">
        <v>6.4</v>
      </c>
      <c r="N2" s="189">
        <v>6.4</v>
      </c>
      <c r="O2" s="189">
        <v>6.6</v>
      </c>
      <c r="P2" s="189">
        <v>6.5</v>
      </c>
      <c r="Q2" s="189">
        <v>6.8</v>
      </c>
      <c r="R2" s="189">
        <v>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3372-CE03-4610-BD2C-E4782BA5AA83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12.6640625" hidden="1" customWidth="1"/>
    <col min="3" max="4" width="0" hidden="1" customWidth="1"/>
    <col min="6" max="13" width="0" hidden="1" customWidth="1"/>
    <col min="15" max="17" width="0" hidden="1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s="185">
        <v>44562</v>
      </c>
      <c r="G1" s="185">
        <v>44593</v>
      </c>
      <c r="H1" s="185">
        <v>44621</v>
      </c>
      <c r="I1" s="185">
        <v>44652</v>
      </c>
      <c r="J1" s="185">
        <v>44682</v>
      </c>
      <c r="K1" s="185">
        <v>44713</v>
      </c>
      <c r="L1" s="185">
        <v>44743</v>
      </c>
      <c r="M1" s="185">
        <v>44774</v>
      </c>
      <c r="N1" t="s">
        <v>246</v>
      </c>
      <c r="O1" s="185">
        <v>44805</v>
      </c>
      <c r="P1" s="185">
        <v>44835</v>
      </c>
      <c r="Q1" s="185" t="s">
        <v>241</v>
      </c>
      <c r="R1" t="s">
        <v>184</v>
      </c>
    </row>
    <row r="2" spans="1:18" x14ac:dyDescent="0.3">
      <c r="A2" t="s">
        <v>36</v>
      </c>
      <c r="B2">
        <v>3</v>
      </c>
      <c r="C2">
        <v>9</v>
      </c>
      <c r="D2">
        <v>11</v>
      </c>
      <c r="E2">
        <v>16</v>
      </c>
      <c r="F2">
        <v>16</v>
      </c>
      <c r="G2">
        <v>17</v>
      </c>
      <c r="H2">
        <v>17</v>
      </c>
      <c r="I2">
        <v>17</v>
      </c>
      <c r="J2">
        <v>17</v>
      </c>
      <c r="K2">
        <v>17</v>
      </c>
      <c r="L2">
        <v>17</v>
      </c>
      <c r="M2">
        <v>17</v>
      </c>
      <c r="N2">
        <v>21</v>
      </c>
      <c r="O2">
        <v>17</v>
      </c>
      <c r="Q2">
        <v>17</v>
      </c>
      <c r="R2">
        <v>20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8A0C-C788-4425-86E4-D767A7E4271A}">
  <sheetPr>
    <tabColor rgb="FF92D050"/>
  </sheetPr>
  <dimension ref="A1:Q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53.44140625" hidden="1" customWidth="1"/>
    <col min="3" max="4" width="0" hidden="1" customWidth="1"/>
    <col min="6" max="13" width="9.109375" hidden="1" customWidth="1"/>
    <col min="14" max="14" width="9.109375" customWidth="1"/>
    <col min="15" max="16" width="0" hidden="1" customWidth="1"/>
  </cols>
  <sheetData>
    <row r="1" spans="1:17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s="185">
        <v>44562</v>
      </c>
      <c r="G1" s="185">
        <v>44593</v>
      </c>
      <c r="H1" s="185">
        <v>44621</v>
      </c>
      <c r="I1" s="185">
        <v>44652</v>
      </c>
      <c r="J1" s="185">
        <v>44682</v>
      </c>
      <c r="K1" s="185">
        <v>44713</v>
      </c>
      <c r="L1" s="185">
        <v>44743</v>
      </c>
      <c r="M1" s="185">
        <v>44774</v>
      </c>
      <c r="N1" t="s">
        <v>246</v>
      </c>
      <c r="O1" s="185">
        <v>44805</v>
      </c>
      <c r="P1" s="185" t="s">
        <v>241</v>
      </c>
      <c r="Q1" t="s">
        <v>184</v>
      </c>
    </row>
    <row r="2" spans="1:17" x14ac:dyDescent="0.3">
      <c r="A2" t="s">
        <v>35</v>
      </c>
      <c r="B2">
        <v>12</v>
      </c>
      <c r="C2">
        <v>18</v>
      </c>
      <c r="D2">
        <v>21</v>
      </c>
      <c r="E2">
        <v>23</v>
      </c>
      <c r="F2">
        <v>23</v>
      </c>
      <c r="G2">
        <v>23</v>
      </c>
      <c r="H2">
        <v>23</v>
      </c>
      <c r="I2">
        <v>23</v>
      </c>
      <c r="J2">
        <v>25</v>
      </c>
      <c r="K2">
        <v>26</v>
      </c>
      <c r="L2">
        <v>26</v>
      </c>
      <c r="M2">
        <v>26</v>
      </c>
      <c r="N2">
        <v>26</v>
      </c>
      <c r="O2">
        <v>26</v>
      </c>
      <c r="P2">
        <v>26</v>
      </c>
      <c r="Q2">
        <v>25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235F-1187-44B1-8224-75B874C12F35}">
  <sheetPr>
    <tabColor rgb="FF92D050"/>
  </sheetPr>
  <dimension ref="A1:Q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8.88671875" hidden="1" customWidth="1"/>
    <col min="3" max="4" width="0" hidden="1" customWidth="1"/>
    <col min="6" max="13" width="0" hidden="1" customWidth="1"/>
    <col min="15" max="16" width="0" hidden="1" customWidth="1"/>
  </cols>
  <sheetData>
    <row r="1" spans="1:17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s="185">
        <v>44562</v>
      </c>
      <c r="G1" s="185">
        <v>44593</v>
      </c>
      <c r="H1" s="185">
        <v>44621</v>
      </c>
      <c r="I1" s="185">
        <v>44652</v>
      </c>
      <c r="J1" s="185">
        <v>44682</v>
      </c>
      <c r="K1" s="185">
        <v>44713</v>
      </c>
      <c r="L1" s="185">
        <v>44743</v>
      </c>
      <c r="M1" s="185">
        <v>44774</v>
      </c>
      <c r="N1" t="s">
        <v>246</v>
      </c>
      <c r="O1" s="185">
        <v>44805</v>
      </c>
      <c r="P1" s="185" t="s">
        <v>241</v>
      </c>
      <c r="Q1" t="s">
        <v>184</v>
      </c>
    </row>
    <row r="2" spans="1:17" ht="28.8" x14ac:dyDescent="0.3">
      <c r="A2" s="186" t="s">
        <v>230</v>
      </c>
      <c r="B2" s="191">
        <v>0.31</v>
      </c>
      <c r="C2" s="187">
        <v>0.48</v>
      </c>
      <c r="D2" s="187">
        <v>0.49</v>
      </c>
      <c r="E2" s="187">
        <v>0.57999999999999996</v>
      </c>
      <c r="F2" s="187">
        <v>0.38</v>
      </c>
      <c r="G2" s="187">
        <v>0.38</v>
      </c>
      <c r="H2" s="187">
        <v>0.38</v>
      </c>
      <c r="I2" s="187">
        <v>0.38</v>
      </c>
      <c r="J2" s="187">
        <v>0.48</v>
      </c>
      <c r="K2" s="187">
        <v>0.48</v>
      </c>
      <c r="L2" s="187">
        <v>0.41</v>
      </c>
      <c r="M2" s="187">
        <v>0.49</v>
      </c>
      <c r="N2" s="187">
        <v>0.5</v>
      </c>
      <c r="O2" s="187">
        <v>0.5</v>
      </c>
      <c r="P2" s="187">
        <v>0.5</v>
      </c>
      <c r="Q2" s="187">
        <v>0.57999999999999996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71BA-D99D-4B6F-B593-9145B3EA83E7}">
  <sheetPr>
    <tabColor rgb="FF92D050"/>
  </sheetPr>
  <dimension ref="A1:L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8.88671875" hidden="1" customWidth="1"/>
    <col min="3" max="4" width="0" hidden="1" customWidth="1"/>
    <col min="6" max="8" width="9.109375" hidden="1" customWidth="1"/>
    <col min="9" max="9" width="9.109375" customWidth="1"/>
    <col min="10" max="11" width="10.5546875" hidden="1" customWidth="1"/>
  </cols>
  <sheetData>
    <row r="1" spans="1:12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t="s">
        <v>246</v>
      </c>
      <c r="J1" s="185" t="s">
        <v>240</v>
      </c>
      <c r="K1" s="185" t="s">
        <v>241</v>
      </c>
      <c r="L1" t="s">
        <v>184</v>
      </c>
    </row>
    <row r="2" spans="1:12" ht="43.2" x14ac:dyDescent="0.3">
      <c r="A2" s="186" t="s">
        <v>235</v>
      </c>
      <c r="B2" s="186">
        <v>52.6</v>
      </c>
      <c r="C2">
        <v>28.1</v>
      </c>
      <c r="D2">
        <v>40.1</v>
      </c>
      <c r="E2" s="189">
        <v>26</v>
      </c>
      <c r="I2">
        <v>15.1</v>
      </c>
      <c r="J2">
        <v>12.6</v>
      </c>
      <c r="K2">
        <v>20</v>
      </c>
      <c r="L2" s="189">
        <v>26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CE72E-B77D-4EC7-8FA7-192849CBEC1E}">
  <sheetPr>
    <tabColor rgb="FF92D050"/>
  </sheetPr>
  <dimension ref="A1:J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20.6640625" hidden="1" customWidth="1"/>
    <col min="3" max="3" width="27.33203125" hidden="1" customWidth="1"/>
    <col min="4" max="5" width="0" hidden="1" customWidth="1"/>
    <col min="7" max="8" width="0" hidden="1" customWidth="1"/>
  </cols>
  <sheetData>
    <row r="1" spans="1:10" x14ac:dyDescent="0.3">
      <c r="A1" t="s">
        <v>0</v>
      </c>
      <c r="B1" t="s">
        <v>233</v>
      </c>
      <c r="C1" s="56" t="s">
        <v>234</v>
      </c>
      <c r="D1">
        <v>2019</v>
      </c>
      <c r="E1">
        <v>2020</v>
      </c>
      <c r="F1" t="s">
        <v>245</v>
      </c>
      <c r="G1" s="185">
        <v>44562</v>
      </c>
      <c r="H1" s="185">
        <v>44593</v>
      </c>
      <c r="I1" t="s">
        <v>246</v>
      </c>
      <c r="J1" t="s">
        <v>184</v>
      </c>
    </row>
    <row r="2" spans="1:10" x14ac:dyDescent="0.3">
      <c r="A2" t="s">
        <v>231</v>
      </c>
      <c r="B2">
        <v>7.3</v>
      </c>
      <c r="C2">
        <v>7.9</v>
      </c>
      <c r="D2">
        <v>9.6999999999999993</v>
      </c>
      <c r="F2">
        <v>9.3000000000000007</v>
      </c>
      <c r="I2">
        <v>9.6999999999999993</v>
      </c>
      <c r="J2">
        <v>9.1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99D0-502F-4EC1-8D31-120A5A97C692}">
  <sheetPr>
    <pageSetUpPr fitToPage="1"/>
  </sheetPr>
  <dimension ref="A1:AO25"/>
  <sheetViews>
    <sheetView showGridLines="0" view="pageBreakPreview" zoomScale="60" zoomScaleNormal="62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E22" sqref="E22"/>
    </sheetView>
  </sheetViews>
  <sheetFormatPr defaultColWidth="72.109375" defaultRowHeight="14.4" x14ac:dyDescent="0.3"/>
  <cols>
    <col min="1" max="1" width="19.88671875" customWidth="1"/>
    <col min="2" max="2" width="31.6640625" customWidth="1"/>
    <col min="3" max="3" width="50.5546875" customWidth="1"/>
    <col min="4" max="4" width="24.109375" style="56" customWidth="1"/>
    <col min="5" max="5" width="21.109375" style="56" customWidth="1"/>
    <col min="6" max="6" width="43.109375" style="56" customWidth="1"/>
    <col min="7" max="7" width="24.44140625" style="56" customWidth="1"/>
    <col min="8" max="8" width="18.33203125" customWidth="1"/>
    <col min="9" max="9" width="16.33203125" customWidth="1"/>
    <col min="10" max="10" width="18.33203125" hidden="1" customWidth="1"/>
    <col min="11" max="12" width="18.33203125" customWidth="1"/>
    <col min="13" max="15" width="18.33203125" hidden="1" customWidth="1"/>
    <col min="16" max="16" width="10.6640625" hidden="1" customWidth="1"/>
    <col min="17" max="17" width="11.44140625" hidden="1" customWidth="1"/>
    <col min="18" max="18" width="10.44140625" hidden="1" customWidth="1"/>
    <col min="19" max="19" width="10.88671875" hidden="1" customWidth="1"/>
    <col min="20" max="20" width="15" hidden="1" customWidth="1"/>
    <col min="21" max="21" width="15.44140625" hidden="1" customWidth="1"/>
    <col min="22" max="22" width="12.44140625" hidden="1" customWidth="1"/>
    <col min="23" max="23" width="14.109375" hidden="1" customWidth="1"/>
    <col min="24" max="24" width="12.33203125" hidden="1" customWidth="1"/>
    <col min="25" max="25" width="14.109375" hidden="1" customWidth="1"/>
    <col min="26" max="26" width="12.5546875" hidden="1" customWidth="1"/>
    <col min="27" max="27" width="15.44140625" hidden="1" customWidth="1"/>
    <col min="28" max="28" width="17.33203125" hidden="1" customWidth="1"/>
    <col min="29" max="29" width="15.5546875" hidden="1" customWidth="1"/>
    <col min="30" max="32" width="18.5546875" hidden="1" customWidth="1"/>
    <col min="33" max="33" width="13" hidden="1" customWidth="1"/>
    <col min="34" max="34" width="11.6640625" hidden="1" customWidth="1"/>
    <col min="35" max="35" width="15.6640625" customWidth="1"/>
    <col min="36" max="36" width="23.33203125" hidden="1" customWidth="1"/>
    <col min="37" max="37" width="13.88671875" bestFit="1" customWidth="1"/>
    <col min="38" max="39" width="13.88671875" customWidth="1"/>
    <col min="40" max="40" width="93.44140625" hidden="1" customWidth="1"/>
    <col min="41" max="41" width="24.5546875" hidden="1" customWidth="1"/>
  </cols>
  <sheetData>
    <row r="1" spans="1:41" ht="63" customHeight="1" x14ac:dyDescent="0.3">
      <c r="A1" s="23" t="s">
        <v>63</v>
      </c>
      <c r="B1" s="23" t="s">
        <v>38</v>
      </c>
      <c r="C1" s="23" t="s">
        <v>0</v>
      </c>
      <c r="D1" s="23" t="s">
        <v>219</v>
      </c>
      <c r="E1" s="23" t="s">
        <v>158</v>
      </c>
      <c r="F1" s="23" t="s">
        <v>159</v>
      </c>
      <c r="G1" s="23" t="s">
        <v>160</v>
      </c>
      <c r="H1" s="23" t="s">
        <v>1</v>
      </c>
      <c r="I1" s="23" t="s">
        <v>176</v>
      </c>
      <c r="J1" s="23">
        <v>2018</v>
      </c>
      <c r="K1" s="23">
        <v>2019</v>
      </c>
      <c r="L1" s="23">
        <v>2020</v>
      </c>
      <c r="M1" s="23" t="s">
        <v>177</v>
      </c>
      <c r="N1" s="23" t="s">
        <v>178</v>
      </c>
      <c r="O1" s="23" t="s">
        <v>179</v>
      </c>
      <c r="P1" s="95" t="s">
        <v>66</v>
      </c>
      <c r="Q1" s="23" t="s">
        <v>67</v>
      </c>
      <c r="R1" s="23" t="s">
        <v>68</v>
      </c>
      <c r="S1" s="23" t="s">
        <v>69</v>
      </c>
      <c r="T1" s="53" t="s">
        <v>70</v>
      </c>
      <c r="U1" s="54" t="s">
        <v>82</v>
      </c>
      <c r="V1" s="23" t="s">
        <v>154</v>
      </c>
      <c r="W1" s="23" t="s">
        <v>155</v>
      </c>
      <c r="X1" s="23" t="s">
        <v>156</v>
      </c>
      <c r="Y1" s="91" t="s">
        <v>157</v>
      </c>
      <c r="Z1" s="23" t="s">
        <v>161</v>
      </c>
      <c r="AA1" s="102" t="s">
        <v>185</v>
      </c>
      <c r="AB1" s="91" t="s">
        <v>162</v>
      </c>
      <c r="AC1" s="23" t="s">
        <v>165</v>
      </c>
      <c r="AD1" s="23" t="s">
        <v>166</v>
      </c>
      <c r="AE1" s="23" t="s">
        <v>167</v>
      </c>
      <c r="AF1" s="23" t="s">
        <v>168</v>
      </c>
      <c r="AG1" s="100" t="s">
        <v>182</v>
      </c>
      <c r="AH1" s="101" t="s">
        <v>186</v>
      </c>
      <c r="AI1" s="23">
        <v>2021</v>
      </c>
      <c r="AJ1" s="23" t="s">
        <v>81</v>
      </c>
      <c r="AK1" s="114" t="s">
        <v>48</v>
      </c>
      <c r="AL1" s="150" t="s">
        <v>177</v>
      </c>
      <c r="AM1" s="76" t="s">
        <v>184</v>
      </c>
    </row>
    <row r="2" spans="1:41" ht="75" customHeight="1" x14ac:dyDescent="0.3">
      <c r="A2" s="204" t="s">
        <v>64</v>
      </c>
      <c r="B2" s="204" t="s">
        <v>65</v>
      </c>
      <c r="C2" s="77" t="s">
        <v>71</v>
      </c>
      <c r="D2" s="31">
        <v>54</v>
      </c>
      <c r="E2" s="31" t="s">
        <v>88</v>
      </c>
      <c r="F2" s="31" t="s">
        <v>91</v>
      </c>
      <c r="G2" s="31" t="s">
        <v>143</v>
      </c>
      <c r="H2" s="31" t="s">
        <v>14</v>
      </c>
      <c r="I2" s="31" t="s">
        <v>169</v>
      </c>
      <c r="J2" s="31">
        <v>12</v>
      </c>
      <c r="K2" s="31">
        <v>11</v>
      </c>
      <c r="L2" s="31">
        <v>9</v>
      </c>
      <c r="M2" s="31"/>
      <c r="N2" s="31"/>
      <c r="O2" s="31"/>
      <c r="P2" s="59" t="s">
        <v>80</v>
      </c>
      <c r="Q2" s="59" t="s">
        <v>84</v>
      </c>
      <c r="R2" s="59" t="s">
        <v>85</v>
      </c>
      <c r="S2" s="59" t="s">
        <v>87</v>
      </c>
      <c r="T2" s="59" t="s">
        <v>84</v>
      </c>
      <c r="U2" s="59" t="s">
        <v>84</v>
      </c>
      <c r="V2" s="59" t="s">
        <v>87</v>
      </c>
      <c r="W2" s="59" t="s">
        <v>87</v>
      </c>
      <c r="X2" s="59" t="s">
        <v>84</v>
      </c>
      <c r="Y2" s="59" t="s">
        <v>87</v>
      </c>
      <c r="Z2" s="59" t="s">
        <v>163</v>
      </c>
      <c r="AA2" s="155" t="s">
        <v>84</v>
      </c>
      <c r="AB2" s="59" t="s">
        <v>84</v>
      </c>
      <c r="AC2" s="59" t="s">
        <v>85</v>
      </c>
      <c r="AD2" s="59" t="s">
        <v>84</v>
      </c>
      <c r="AE2" s="59" t="s">
        <v>180</v>
      </c>
      <c r="AF2" s="59" t="s">
        <v>181</v>
      </c>
      <c r="AG2" s="59" t="s">
        <v>191</v>
      </c>
      <c r="AH2" s="59" t="s">
        <v>180</v>
      </c>
      <c r="AI2" s="59" t="s">
        <v>192</v>
      </c>
      <c r="AJ2" s="60"/>
      <c r="AK2" s="63" t="s">
        <v>85</v>
      </c>
      <c r="AL2" s="63" t="s">
        <v>210</v>
      </c>
      <c r="AM2" s="110" t="s">
        <v>85</v>
      </c>
      <c r="AN2" s="55"/>
      <c r="AO2" s="151"/>
    </row>
    <row r="3" spans="1:41" ht="75" customHeight="1" x14ac:dyDescent="0.3">
      <c r="A3" s="204"/>
      <c r="B3" s="204"/>
      <c r="C3" s="77" t="s">
        <v>220</v>
      </c>
      <c r="D3" s="31">
        <v>54</v>
      </c>
      <c r="E3" s="31" t="s">
        <v>88</v>
      </c>
      <c r="F3" s="31" t="s">
        <v>91</v>
      </c>
      <c r="G3" s="31" t="s">
        <v>143</v>
      </c>
      <c r="H3" s="31" t="s">
        <v>62</v>
      </c>
      <c r="I3" s="31" t="s">
        <v>170</v>
      </c>
      <c r="J3" s="108" t="s">
        <v>10</v>
      </c>
      <c r="K3" s="108">
        <v>2.76</v>
      </c>
      <c r="L3" s="108">
        <v>2.52</v>
      </c>
      <c r="M3" s="157">
        <v>1.99</v>
      </c>
      <c r="N3" s="115"/>
      <c r="O3" s="115"/>
      <c r="P3" s="116"/>
      <c r="Q3" s="117"/>
      <c r="R3" s="117"/>
      <c r="S3" s="117"/>
      <c r="T3" s="118"/>
      <c r="U3" s="119"/>
      <c r="V3" s="117"/>
      <c r="W3" s="120"/>
      <c r="X3" s="120"/>
      <c r="Y3" s="121"/>
      <c r="Z3" s="120"/>
      <c r="AA3" s="122"/>
      <c r="AB3" s="121"/>
      <c r="AC3" s="117"/>
      <c r="AD3" s="121"/>
      <c r="AE3" s="117"/>
      <c r="AF3" s="121"/>
      <c r="AG3" s="117"/>
      <c r="AH3" s="123"/>
      <c r="AI3" s="124">
        <v>1.99</v>
      </c>
      <c r="AJ3" s="107"/>
      <c r="AK3" s="67" t="s">
        <v>10</v>
      </c>
      <c r="AL3" s="67">
        <v>2.2000000000000002</v>
      </c>
      <c r="AM3" s="125">
        <v>2.42</v>
      </c>
      <c r="AN3" s="55"/>
      <c r="AO3" s="151"/>
    </row>
    <row r="4" spans="1:41" ht="75" customHeight="1" x14ac:dyDescent="0.3">
      <c r="A4" s="204"/>
      <c r="B4" s="204"/>
      <c r="C4" s="77" t="s">
        <v>221</v>
      </c>
      <c r="D4" s="31">
        <v>54</v>
      </c>
      <c r="E4" s="31" t="s">
        <v>88</v>
      </c>
      <c r="F4" s="31" t="s">
        <v>91</v>
      </c>
      <c r="G4" s="31" t="s">
        <v>143</v>
      </c>
      <c r="H4" s="31" t="s">
        <v>62</v>
      </c>
      <c r="I4" s="31" t="s">
        <v>170</v>
      </c>
      <c r="J4" s="108" t="s">
        <v>10</v>
      </c>
      <c r="K4" s="108">
        <v>4.04</v>
      </c>
      <c r="L4" s="108">
        <v>3.9</v>
      </c>
      <c r="M4" s="115"/>
      <c r="N4" s="115"/>
      <c r="O4" s="115"/>
      <c r="P4" s="126"/>
      <c r="Q4" s="94"/>
      <c r="R4" s="94"/>
      <c r="S4" s="94"/>
      <c r="T4" s="127"/>
      <c r="U4" s="128"/>
      <c r="V4" s="94"/>
      <c r="W4" s="93"/>
      <c r="X4" s="93"/>
      <c r="Y4" s="92"/>
      <c r="Z4" s="93"/>
      <c r="AA4" s="122"/>
      <c r="AB4" s="92"/>
      <c r="AC4" s="94"/>
      <c r="AD4" s="92"/>
      <c r="AE4" s="94"/>
      <c r="AF4" s="92"/>
      <c r="AG4" s="94"/>
      <c r="AH4" s="129"/>
      <c r="AI4" s="93">
        <v>4.8</v>
      </c>
      <c r="AJ4" s="107"/>
      <c r="AK4" s="130" t="s">
        <v>10</v>
      </c>
      <c r="AL4" s="130">
        <v>3.4</v>
      </c>
      <c r="AM4" s="131">
        <v>4.2</v>
      </c>
      <c r="AN4" s="55"/>
      <c r="AO4" s="151"/>
    </row>
    <row r="5" spans="1:41" ht="75" customHeight="1" x14ac:dyDescent="0.3">
      <c r="A5" s="204"/>
      <c r="B5" s="204"/>
      <c r="C5" s="77" t="s">
        <v>55</v>
      </c>
      <c r="D5" s="31">
        <v>54</v>
      </c>
      <c r="E5" s="31" t="s">
        <v>88</v>
      </c>
      <c r="F5" s="31" t="s">
        <v>91</v>
      </c>
      <c r="G5" s="31" t="s">
        <v>144</v>
      </c>
      <c r="H5" s="31" t="s">
        <v>56</v>
      </c>
      <c r="I5" s="31" t="s">
        <v>171</v>
      </c>
      <c r="J5" s="31">
        <v>17.8</v>
      </c>
      <c r="K5" s="82">
        <v>20.100000000000001</v>
      </c>
      <c r="L5" s="31">
        <v>94.8</v>
      </c>
      <c r="M5" s="31"/>
      <c r="N5" s="31"/>
      <c r="O5" s="31"/>
      <c r="P5" s="96">
        <v>22</v>
      </c>
      <c r="Q5" s="59">
        <v>9.3000000000000007</v>
      </c>
      <c r="R5" s="59">
        <v>7.8</v>
      </c>
      <c r="S5" s="59">
        <v>5.4</v>
      </c>
      <c r="T5" s="69">
        <v>20.8</v>
      </c>
      <c r="U5" s="72">
        <v>40.299999999999997</v>
      </c>
      <c r="V5" s="59">
        <v>5.5</v>
      </c>
      <c r="W5" s="79">
        <v>44.8</v>
      </c>
      <c r="X5" s="79">
        <v>7.2</v>
      </c>
      <c r="Y5" s="83">
        <v>50.9</v>
      </c>
      <c r="Z5" s="79">
        <v>7.7</v>
      </c>
      <c r="AA5" s="103">
        <v>19.399999999999999</v>
      </c>
      <c r="AB5" s="83">
        <v>56.9</v>
      </c>
      <c r="AC5" s="59">
        <v>5.6</v>
      </c>
      <c r="AD5" s="83">
        <v>61.6</v>
      </c>
      <c r="AE5" s="59">
        <v>6.1</v>
      </c>
      <c r="AF5" s="83">
        <v>66.8</v>
      </c>
      <c r="AG5" s="59">
        <v>5.3</v>
      </c>
      <c r="AH5" s="139">
        <v>16.2</v>
      </c>
      <c r="AI5" s="79">
        <v>70.8</v>
      </c>
      <c r="AJ5" s="88"/>
      <c r="AK5" s="67">
        <v>89.5</v>
      </c>
      <c r="AL5" s="67">
        <v>7.4</v>
      </c>
      <c r="AM5" s="111">
        <v>70.8</v>
      </c>
      <c r="AN5" s="55"/>
      <c r="AO5" s="151"/>
    </row>
    <row r="6" spans="1:41" ht="75.75" customHeight="1" x14ac:dyDescent="0.3">
      <c r="A6" s="204"/>
      <c r="B6" s="204"/>
      <c r="C6" s="77" t="s">
        <v>21</v>
      </c>
      <c r="D6" s="31">
        <v>6</v>
      </c>
      <c r="E6" s="31" t="s">
        <v>89</v>
      </c>
      <c r="F6" s="31" t="s">
        <v>90</v>
      </c>
      <c r="G6" s="31" t="s">
        <v>145</v>
      </c>
      <c r="H6" s="31" t="s">
        <v>57</v>
      </c>
      <c r="I6" s="31" t="s">
        <v>172</v>
      </c>
      <c r="J6" s="31">
        <v>174</v>
      </c>
      <c r="K6" s="31">
        <v>80</v>
      </c>
      <c r="L6" s="31">
        <v>179</v>
      </c>
      <c r="M6" s="31"/>
      <c r="N6" s="31"/>
      <c r="O6" s="31"/>
      <c r="P6" s="96">
        <v>36</v>
      </c>
      <c r="Q6" s="59">
        <v>21</v>
      </c>
      <c r="R6" s="59">
        <v>17</v>
      </c>
      <c r="S6" s="59">
        <v>17</v>
      </c>
      <c r="T6" s="69">
        <f>Q6+R6+S6</f>
        <v>55</v>
      </c>
      <c r="U6" s="72">
        <f>T6+P6</f>
        <v>91</v>
      </c>
      <c r="V6" s="59">
        <v>13</v>
      </c>
      <c r="W6" s="79">
        <f>U6+V6</f>
        <v>104</v>
      </c>
      <c r="X6" s="79">
        <v>16</v>
      </c>
      <c r="Y6" s="83">
        <f>W6+X6</f>
        <v>120</v>
      </c>
      <c r="Z6" s="79">
        <v>17</v>
      </c>
      <c r="AA6" s="103">
        <f>V6+X6+Z6</f>
        <v>46</v>
      </c>
      <c r="AB6" s="83">
        <f>U6+V6+X6+Z6</f>
        <v>137</v>
      </c>
      <c r="AC6" s="59">
        <v>16</v>
      </c>
      <c r="AD6" s="83">
        <f>U6+V6+X6+Z6+AC6</f>
        <v>153</v>
      </c>
      <c r="AE6" s="59">
        <v>17</v>
      </c>
      <c r="AF6" s="83">
        <v>170</v>
      </c>
      <c r="AG6" s="59">
        <v>17</v>
      </c>
      <c r="AH6" s="139">
        <f>AC6+AE6+AG6</f>
        <v>50</v>
      </c>
      <c r="AI6" s="79">
        <f>P6+T6+AA6+AH6</f>
        <v>187</v>
      </c>
      <c r="AJ6" s="87"/>
      <c r="AK6" s="61">
        <v>102</v>
      </c>
      <c r="AL6" s="61">
        <v>13</v>
      </c>
      <c r="AM6" s="112">
        <v>187</v>
      </c>
      <c r="AO6" s="151"/>
    </row>
    <row r="7" spans="1:41" ht="75.75" customHeight="1" x14ac:dyDescent="0.3">
      <c r="A7" s="204"/>
      <c r="B7" s="204"/>
      <c r="C7" s="77" t="s">
        <v>193</v>
      </c>
      <c r="D7" s="31">
        <v>9</v>
      </c>
      <c r="E7" s="31" t="s">
        <v>92</v>
      </c>
      <c r="F7" s="31" t="s">
        <v>93</v>
      </c>
      <c r="G7" s="31" t="s">
        <v>197</v>
      </c>
      <c r="H7" s="31" t="s">
        <v>196</v>
      </c>
      <c r="I7" s="39" t="s">
        <v>172</v>
      </c>
      <c r="J7" s="67" t="s">
        <v>10</v>
      </c>
      <c r="K7" s="67">
        <v>2.2999999999999998</v>
      </c>
      <c r="L7" s="67">
        <v>4.7</v>
      </c>
      <c r="M7" s="67" t="s">
        <v>194</v>
      </c>
      <c r="N7" s="67" t="s">
        <v>194</v>
      </c>
      <c r="O7" s="67" t="s">
        <v>194</v>
      </c>
      <c r="P7" s="67" t="s">
        <v>194</v>
      </c>
      <c r="Q7" s="67" t="s">
        <v>194</v>
      </c>
      <c r="R7" s="67" t="s">
        <v>194</v>
      </c>
      <c r="S7" s="67" t="s">
        <v>194</v>
      </c>
      <c r="T7" s="67" t="s">
        <v>194</v>
      </c>
      <c r="U7" s="67" t="s">
        <v>194</v>
      </c>
      <c r="V7" s="67" t="s">
        <v>194</v>
      </c>
      <c r="W7" s="67" t="s">
        <v>194</v>
      </c>
      <c r="X7" s="67" t="s">
        <v>194</v>
      </c>
      <c r="Y7" s="67" t="s">
        <v>194</v>
      </c>
      <c r="Z7" s="67" t="s">
        <v>194</v>
      </c>
      <c r="AA7" s="67" t="s">
        <v>194</v>
      </c>
      <c r="AB7" s="67" t="s">
        <v>194</v>
      </c>
      <c r="AC7" s="67" t="s">
        <v>194</v>
      </c>
      <c r="AD7" s="67" t="s">
        <v>194</v>
      </c>
      <c r="AE7" s="67" t="s">
        <v>194</v>
      </c>
      <c r="AF7" s="67" t="s">
        <v>194</v>
      </c>
      <c r="AG7" s="67" t="s">
        <v>194</v>
      </c>
      <c r="AH7" s="67" t="s">
        <v>194</v>
      </c>
      <c r="AI7" s="67">
        <v>5.8</v>
      </c>
      <c r="AJ7" s="107"/>
      <c r="AK7" s="67" t="s">
        <v>10</v>
      </c>
      <c r="AL7" s="67">
        <v>5.9</v>
      </c>
      <c r="AM7" s="132" t="s">
        <v>205</v>
      </c>
      <c r="AO7" s="151"/>
    </row>
    <row r="8" spans="1:41" ht="75.75" customHeight="1" x14ac:dyDescent="0.3">
      <c r="A8" s="204"/>
      <c r="B8" s="204"/>
      <c r="C8" s="77" t="s">
        <v>222</v>
      </c>
      <c r="D8" s="31">
        <v>9</v>
      </c>
      <c r="E8" s="31" t="s">
        <v>92</v>
      </c>
      <c r="F8" s="31" t="s">
        <v>93</v>
      </c>
      <c r="G8" s="31" t="s">
        <v>197</v>
      </c>
      <c r="H8" s="31" t="s">
        <v>58</v>
      </c>
      <c r="I8" s="39" t="s">
        <v>172</v>
      </c>
      <c r="J8" s="67" t="s">
        <v>10</v>
      </c>
      <c r="K8" s="67" t="s">
        <v>10</v>
      </c>
      <c r="L8" s="67" t="s">
        <v>10</v>
      </c>
      <c r="M8" s="67" t="s">
        <v>194</v>
      </c>
      <c r="N8" s="67" t="s">
        <v>194</v>
      </c>
      <c r="O8" s="67" t="s">
        <v>194</v>
      </c>
      <c r="P8" s="67" t="s">
        <v>194</v>
      </c>
      <c r="Q8" s="67" t="s">
        <v>194</v>
      </c>
      <c r="R8" s="67" t="s">
        <v>194</v>
      </c>
      <c r="S8" s="67" t="s">
        <v>194</v>
      </c>
      <c r="T8" s="67" t="s">
        <v>194</v>
      </c>
      <c r="U8" s="67" t="s">
        <v>194</v>
      </c>
      <c r="V8" s="67" t="s">
        <v>194</v>
      </c>
      <c r="W8" s="67" t="s">
        <v>194</v>
      </c>
      <c r="X8" s="67" t="s">
        <v>194</v>
      </c>
      <c r="Y8" s="67" t="s">
        <v>194</v>
      </c>
      <c r="Z8" s="67" t="s">
        <v>194</v>
      </c>
      <c r="AA8" s="67" t="s">
        <v>194</v>
      </c>
      <c r="AB8" s="67" t="s">
        <v>194</v>
      </c>
      <c r="AC8" s="67" t="s">
        <v>194</v>
      </c>
      <c r="AD8" s="67" t="s">
        <v>194</v>
      </c>
      <c r="AE8" s="67" t="s">
        <v>194</v>
      </c>
      <c r="AF8" s="67" t="s">
        <v>194</v>
      </c>
      <c r="AG8" s="67" t="s">
        <v>194</v>
      </c>
      <c r="AH8" s="67" t="s">
        <v>194</v>
      </c>
      <c r="AI8" s="31">
        <v>144.69999999999999</v>
      </c>
      <c r="AJ8" s="107"/>
      <c r="AK8" s="67" t="s">
        <v>10</v>
      </c>
      <c r="AL8" s="67">
        <v>11</v>
      </c>
      <c r="AM8" s="111">
        <v>168</v>
      </c>
      <c r="AO8" s="151"/>
    </row>
    <row r="9" spans="1:41" ht="75.75" customHeight="1" x14ac:dyDescent="0.3">
      <c r="A9" s="204"/>
      <c r="B9" s="31" t="s">
        <v>72</v>
      </c>
      <c r="C9" s="77" t="s">
        <v>52</v>
      </c>
      <c r="D9" s="31">
        <v>11</v>
      </c>
      <c r="E9" s="31" t="s">
        <v>89</v>
      </c>
      <c r="F9" s="31" t="s">
        <v>94</v>
      </c>
      <c r="G9" s="31" t="s">
        <v>146</v>
      </c>
      <c r="H9" s="31" t="s">
        <v>86</v>
      </c>
      <c r="I9" s="31" t="s">
        <v>172</v>
      </c>
      <c r="J9" s="31" t="s">
        <v>10</v>
      </c>
      <c r="K9" s="31" t="s">
        <v>10</v>
      </c>
      <c r="L9" s="31" t="s">
        <v>10</v>
      </c>
      <c r="M9" s="31"/>
      <c r="N9" s="31"/>
      <c r="O9" s="31"/>
      <c r="P9" s="96">
        <v>31</v>
      </c>
      <c r="Q9" s="59">
        <v>9</v>
      </c>
      <c r="R9" s="59">
        <v>10</v>
      </c>
      <c r="S9" s="59">
        <v>9</v>
      </c>
      <c r="T9" s="69">
        <f>Q9+R9+S9</f>
        <v>28</v>
      </c>
      <c r="U9" s="72">
        <f>P9+T9</f>
        <v>59</v>
      </c>
      <c r="V9" s="59">
        <v>9</v>
      </c>
      <c r="W9" s="79">
        <f t="shared" ref="W9:W14" si="0">U9+V9</f>
        <v>68</v>
      </c>
      <c r="X9" s="79">
        <v>16</v>
      </c>
      <c r="Y9" s="83">
        <f t="shared" ref="Y9:Y14" si="1">W9+X9</f>
        <v>84</v>
      </c>
      <c r="Z9" s="79">
        <v>16</v>
      </c>
      <c r="AA9" s="103">
        <f>V9+X9+Z9</f>
        <v>41</v>
      </c>
      <c r="AB9" s="83">
        <v>100</v>
      </c>
      <c r="AC9" s="59">
        <v>10</v>
      </c>
      <c r="AD9" s="83">
        <f t="shared" ref="AD9:AD14" si="2">SUM(U9,V9,X9,Z9,AC9)</f>
        <v>110</v>
      </c>
      <c r="AE9" s="59">
        <v>11</v>
      </c>
      <c r="AF9" s="83">
        <f>AE9+AD9</f>
        <v>121</v>
      </c>
      <c r="AG9" s="59">
        <v>10</v>
      </c>
      <c r="AH9" s="139">
        <v>32</v>
      </c>
      <c r="AI9" s="79">
        <v>131</v>
      </c>
      <c r="AJ9" s="87"/>
      <c r="AK9" s="63">
        <v>120</v>
      </c>
      <c r="AL9" s="63">
        <v>13</v>
      </c>
      <c r="AM9" s="110">
        <v>120</v>
      </c>
      <c r="AO9" s="151"/>
    </row>
    <row r="10" spans="1:41" ht="75.75" customHeight="1" x14ac:dyDescent="0.3">
      <c r="A10" s="204"/>
      <c r="B10" s="31" t="s">
        <v>74</v>
      </c>
      <c r="C10" s="77" t="s">
        <v>183</v>
      </c>
      <c r="D10" s="31">
        <v>2</v>
      </c>
      <c r="E10" s="66" t="s">
        <v>217</v>
      </c>
      <c r="F10" s="31" t="s">
        <v>95</v>
      </c>
      <c r="G10" s="31" t="s">
        <v>195</v>
      </c>
      <c r="H10" s="31" t="s">
        <v>59</v>
      </c>
      <c r="I10" s="31" t="s">
        <v>172</v>
      </c>
      <c r="J10" s="52" t="s">
        <v>10</v>
      </c>
      <c r="K10" s="133">
        <v>44</v>
      </c>
      <c r="L10" s="133">
        <v>31</v>
      </c>
      <c r="M10" s="108">
        <v>37</v>
      </c>
      <c r="N10" s="134" t="s">
        <v>200</v>
      </c>
      <c r="O10" s="31"/>
      <c r="P10" s="96">
        <v>5.2</v>
      </c>
      <c r="Q10" s="52"/>
      <c r="R10" s="52"/>
      <c r="S10" s="52"/>
      <c r="T10" s="69">
        <v>14.7</v>
      </c>
      <c r="U10" s="72"/>
      <c r="V10" s="59"/>
      <c r="W10" s="79"/>
      <c r="X10" s="79"/>
      <c r="Y10" s="83"/>
      <c r="Z10" s="79"/>
      <c r="AA10" s="103">
        <v>26.6</v>
      </c>
      <c r="AB10" s="83"/>
      <c r="AC10" s="59"/>
      <c r="AD10" s="135"/>
      <c r="AE10" s="136"/>
      <c r="AF10" s="137"/>
      <c r="AG10" s="136"/>
      <c r="AH10" s="138"/>
      <c r="AI10" s="133">
        <v>37</v>
      </c>
      <c r="AJ10" s="107"/>
      <c r="AK10" s="67" t="s">
        <v>10</v>
      </c>
      <c r="AL10" s="67"/>
      <c r="AM10" s="111">
        <v>38</v>
      </c>
      <c r="AN10" s="55"/>
    </row>
    <row r="11" spans="1:41" ht="74.25" customHeight="1" x14ac:dyDescent="0.3">
      <c r="A11" s="204"/>
      <c r="B11" s="204" t="s">
        <v>75</v>
      </c>
      <c r="C11" s="77" t="s">
        <v>49</v>
      </c>
      <c r="D11" s="31">
        <v>11</v>
      </c>
      <c r="E11" s="31" t="s">
        <v>89</v>
      </c>
      <c r="F11" s="31" t="s">
        <v>94</v>
      </c>
      <c r="G11" s="31" t="s">
        <v>147</v>
      </c>
      <c r="H11" s="31" t="s">
        <v>61</v>
      </c>
      <c r="I11" s="31" t="s">
        <v>172</v>
      </c>
      <c r="J11" s="31">
        <v>25</v>
      </c>
      <c r="K11" s="31">
        <v>23.6</v>
      </c>
      <c r="L11" s="31">
        <v>26.1</v>
      </c>
      <c r="M11" s="31"/>
      <c r="N11" s="31"/>
      <c r="O11" s="31"/>
      <c r="P11" s="96">
        <v>6</v>
      </c>
      <c r="Q11" s="59">
        <v>2</v>
      </c>
      <c r="R11" s="59">
        <v>2</v>
      </c>
      <c r="S11" s="59">
        <v>2</v>
      </c>
      <c r="T11" s="69">
        <f>Q11+R11+S11</f>
        <v>6</v>
      </c>
      <c r="U11" s="72">
        <f>P11+T11</f>
        <v>12</v>
      </c>
      <c r="V11" s="59">
        <v>1.9</v>
      </c>
      <c r="W11" s="79">
        <f t="shared" si="0"/>
        <v>13.9</v>
      </c>
      <c r="X11" s="79">
        <v>2.2999999999999998</v>
      </c>
      <c r="Y11" s="83">
        <f t="shared" si="1"/>
        <v>16.2</v>
      </c>
      <c r="Z11" s="79">
        <v>1.3</v>
      </c>
      <c r="AA11" s="103">
        <f>V11+X11+Z11</f>
        <v>5.4999999999999991</v>
      </c>
      <c r="AB11" s="83">
        <v>17.5</v>
      </c>
      <c r="AC11" s="59">
        <v>1.3</v>
      </c>
      <c r="AD11" s="83">
        <f t="shared" si="2"/>
        <v>18.8</v>
      </c>
      <c r="AE11" s="59">
        <v>1.3</v>
      </c>
      <c r="AF11" s="83">
        <f>AE11+AD11</f>
        <v>20.100000000000001</v>
      </c>
      <c r="AG11" s="59">
        <v>3.2</v>
      </c>
      <c r="AH11" s="139">
        <v>7.9</v>
      </c>
      <c r="AI11" s="79">
        <v>26.5</v>
      </c>
      <c r="AJ11" s="87"/>
      <c r="AK11" s="67">
        <v>25</v>
      </c>
      <c r="AL11" s="67">
        <v>1.9</v>
      </c>
      <c r="AM11" s="111">
        <v>26.5</v>
      </c>
      <c r="AO11" s="151"/>
    </row>
    <row r="12" spans="1:41" ht="75" customHeight="1" x14ac:dyDescent="0.3">
      <c r="A12" s="204"/>
      <c r="B12" s="204"/>
      <c r="C12" s="77" t="s">
        <v>51</v>
      </c>
      <c r="D12" s="31">
        <v>9</v>
      </c>
      <c r="E12" s="31" t="s">
        <v>92</v>
      </c>
      <c r="F12" s="31" t="s">
        <v>93</v>
      </c>
      <c r="G12" s="31" t="s">
        <v>148</v>
      </c>
      <c r="H12" s="31" t="s">
        <v>61</v>
      </c>
      <c r="I12" s="31" t="s">
        <v>172</v>
      </c>
      <c r="J12" s="31" t="s">
        <v>10</v>
      </c>
      <c r="K12" s="31" t="s">
        <v>10</v>
      </c>
      <c r="L12" s="31" t="s">
        <v>10</v>
      </c>
      <c r="M12" s="31"/>
      <c r="N12" s="31"/>
      <c r="O12" s="31"/>
      <c r="P12" s="96">
        <v>14.5</v>
      </c>
      <c r="Q12" s="59">
        <v>5.6</v>
      </c>
      <c r="R12" s="59">
        <v>4.8</v>
      </c>
      <c r="S12" s="59">
        <v>5.4</v>
      </c>
      <c r="T12" s="69">
        <v>15.8</v>
      </c>
      <c r="U12" s="72">
        <f>P12+T12</f>
        <v>30.3</v>
      </c>
      <c r="V12" s="59">
        <v>5.7</v>
      </c>
      <c r="W12" s="79">
        <f t="shared" si="0"/>
        <v>36</v>
      </c>
      <c r="X12" s="79">
        <v>4.8</v>
      </c>
      <c r="Y12" s="83">
        <f t="shared" si="1"/>
        <v>40.799999999999997</v>
      </c>
      <c r="Z12" s="79">
        <v>3.8</v>
      </c>
      <c r="AA12" s="103">
        <f>V12+X12+Z12</f>
        <v>14.3</v>
      </c>
      <c r="AB12" s="83">
        <v>44.6</v>
      </c>
      <c r="AC12" s="59">
        <v>5.4</v>
      </c>
      <c r="AD12" s="83">
        <f t="shared" si="2"/>
        <v>49.999999999999993</v>
      </c>
      <c r="AE12" s="59">
        <v>4.4000000000000004</v>
      </c>
      <c r="AF12" s="83">
        <v>72.8</v>
      </c>
      <c r="AG12" s="59">
        <v>4.2</v>
      </c>
      <c r="AH12" s="139">
        <v>12.9</v>
      </c>
      <c r="AI12" s="79">
        <v>77</v>
      </c>
      <c r="AJ12" s="87"/>
      <c r="AK12" s="63">
        <v>40</v>
      </c>
      <c r="AL12" s="63">
        <v>4</v>
      </c>
      <c r="AM12" s="110">
        <v>77</v>
      </c>
      <c r="AO12" s="151"/>
    </row>
    <row r="13" spans="1:41" ht="75" customHeight="1" x14ac:dyDescent="0.3">
      <c r="A13" s="204"/>
      <c r="B13" s="204"/>
      <c r="C13" s="77" t="s">
        <v>83</v>
      </c>
      <c r="D13" s="31">
        <v>10</v>
      </c>
      <c r="E13" s="31" t="s">
        <v>92</v>
      </c>
      <c r="F13" s="31" t="s">
        <v>93</v>
      </c>
      <c r="G13" s="31" t="s">
        <v>149</v>
      </c>
      <c r="H13" s="31" t="s">
        <v>61</v>
      </c>
      <c r="I13" s="31" t="s">
        <v>172</v>
      </c>
      <c r="J13" s="31" t="s">
        <v>10</v>
      </c>
      <c r="K13" s="31" t="s">
        <v>10</v>
      </c>
      <c r="L13" s="31" t="s">
        <v>10</v>
      </c>
      <c r="M13" s="31"/>
      <c r="N13" s="31"/>
      <c r="O13" s="31"/>
      <c r="P13" s="96">
        <v>2</v>
      </c>
      <c r="Q13" s="59">
        <v>0.5</v>
      </c>
      <c r="R13" s="59">
        <v>0.5</v>
      </c>
      <c r="S13" s="59">
        <v>0.5</v>
      </c>
      <c r="T13" s="69">
        <f>Q13+R13+S13</f>
        <v>1.5</v>
      </c>
      <c r="U13" s="72">
        <f>P13+T13</f>
        <v>3.5</v>
      </c>
      <c r="V13" s="59">
        <v>0.5</v>
      </c>
      <c r="W13" s="79">
        <f t="shared" si="0"/>
        <v>4</v>
      </c>
      <c r="X13" s="79">
        <v>0.5</v>
      </c>
      <c r="Y13" s="83">
        <f t="shared" si="1"/>
        <v>4.5</v>
      </c>
      <c r="Z13" s="79">
        <v>0.5</v>
      </c>
      <c r="AA13" s="103">
        <f>V13+X13+Z13</f>
        <v>1.5</v>
      </c>
      <c r="AB13" s="83">
        <v>5</v>
      </c>
      <c r="AC13" s="59">
        <v>0.5</v>
      </c>
      <c r="AD13" s="83">
        <f t="shared" si="2"/>
        <v>5.5</v>
      </c>
      <c r="AE13" s="59">
        <v>0.5</v>
      </c>
      <c r="AF13" s="83">
        <v>6</v>
      </c>
      <c r="AG13" s="59">
        <v>0.6</v>
      </c>
      <c r="AH13" s="139">
        <v>1.6</v>
      </c>
      <c r="AI13" s="79">
        <v>6.6</v>
      </c>
      <c r="AJ13" s="87"/>
      <c r="AK13" s="63">
        <v>6.4</v>
      </c>
      <c r="AL13" s="63">
        <v>512</v>
      </c>
      <c r="AM13" s="111">
        <v>6.6</v>
      </c>
      <c r="AN13" s="55"/>
      <c r="AO13" s="151"/>
    </row>
    <row r="14" spans="1:41" ht="73.5" customHeight="1" x14ac:dyDescent="0.3">
      <c r="A14" s="204"/>
      <c r="B14" s="204"/>
      <c r="C14" s="77" t="s">
        <v>50</v>
      </c>
      <c r="D14" s="31">
        <v>12</v>
      </c>
      <c r="E14" s="31" t="s">
        <v>89</v>
      </c>
      <c r="F14" s="31" t="s">
        <v>94</v>
      </c>
      <c r="G14" s="31" t="s">
        <v>147</v>
      </c>
      <c r="H14" s="31" t="s">
        <v>61</v>
      </c>
      <c r="I14" s="31" t="s">
        <v>172</v>
      </c>
      <c r="J14" s="31">
        <v>11</v>
      </c>
      <c r="K14" s="31">
        <v>6.9</v>
      </c>
      <c r="L14" s="31">
        <v>8.6</v>
      </c>
      <c r="M14" s="31"/>
      <c r="N14" s="31"/>
      <c r="O14" s="31"/>
      <c r="P14" s="96">
        <v>2</v>
      </c>
      <c r="Q14" s="59">
        <v>0.6</v>
      </c>
      <c r="R14" s="59">
        <v>0.6</v>
      </c>
      <c r="S14" s="59">
        <v>0.6</v>
      </c>
      <c r="T14" s="69">
        <f>Q14+R14+S14</f>
        <v>1.7999999999999998</v>
      </c>
      <c r="U14" s="72">
        <f>T14+P14</f>
        <v>3.8</v>
      </c>
      <c r="V14" s="59">
        <v>0.6</v>
      </c>
      <c r="W14" s="79">
        <f t="shared" si="0"/>
        <v>4.3999999999999995</v>
      </c>
      <c r="X14" s="79">
        <v>0.7</v>
      </c>
      <c r="Y14" s="83">
        <f t="shared" si="1"/>
        <v>5.0999999999999996</v>
      </c>
      <c r="Z14" s="79">
        <v>0.7</v>
      </c>
      <c r="AA14" s="103">
        <f>V14+X14+Z14</f>
        <v>1.9999999999999998</v>
      </c>
      <c r="AB14" s="83">
        <v>5.8</v>
      </c>
      <c r="AC14" s="59">
        <v>0.7</v>
      </c>
      <c r="AD14" s="83">
        <f t="shared" si="2"/>
        <v>6.5</v>
      </c>
      <c r="AE14" s="59">
        <v>0.6</v>
      </c>
      <c r="AF14" s="83">
        <f>AE14+AD14</f>
        <v>7.1</v>
      </c>
      <c r="AG14" s="59">
        <v>0.6</v>
      </c>
      <c r="AH14" s="139">
        <v>7.7</v>
      </c>
      <c r="AI14" s="79">
        <v>7.7</v>
      </c>
      <c r="AJ14" s="88"/>
      <c r="AK14" s="63">
        <v>9</v>
      </c>
      <c r="AL14" s="63">
        <v>557</v>
      </c>
      <c r="AM14" s="111">
        <v>8.4</v>
      </c>
      <c r="AN14" s="55"/>
      <c r="AO14" s="152"/>
    </row>
    <row r="15" spans="1:41" ht="75" customHeight="1" x14ac:dyDescent="0.3">
      <c r="A15" s="204"/>
      <c r="B15" s="204"/>
      <c r="C15" s="77" t="s">
        <v>203</v>
      </c>
      <c r="D15" s="31">
        <v>10</v>
      </c>
      <c r="E15" s="31" t="s">
        <v>92</v>
      </c>
      <c r="F15" s="31" t="s">
        <v>93</v>
      </c>
      <c r="G15" s="31" t="s">
        <v>144</v>
      </c>
      <c r="H15" s="31" t="s">
        <v>211</v>
      </c>
      <c r="I15" s="31" t="s">
        <v>172</v>
      </c>
      <c r="J15" s="31" t="s">
        <v>10</v>
      </c>
      <c r="K15" s="31">
        <v>14.3</v>
      </c>
      <c r="L15" s="31">
        <v>208.6</v>
      </c>
      <c r="M15" s="31"/>
      <c r="N15" s="31"/>
      <c r="O15" s="31"/>
      <c r="P15" s="97">
        <v>118</v>
      </c>
      <c r="Q15" s="62">
        <v>48</v>
      </c>
      <c r="R15" s="62">
        <v>50</v>
      </c>
      <c r="S15" s="62">
        <v>53</v>
      </c>
      <c r="T15" s="70">
        <v>124</v>
      </c>
      <c r="U15" s="73">
        <v>236</v>
      </c>
      <c r="V15" s="62">
        <v>46</v>
      </c>
      <c r="W15" s="80">
        <v>199</v>
      </c>
      <c r="X15" s="80">
        <v>64</v>
      </c>
      <c r="Y15" s="84">
        <v>250</v>
      </c>
      <c r="Z15" s="80">
        <v>60</v>
      </c>
      <c r="AA15" s="104">
        <v>133.69999999999999</v>
      </c>
      <c r="AB15" s="83">
        <v>300.3</v>
      </c>
      <c r="AC15" s="62">
        <v>71</v>
      </c>
      <c r="AD15" s="92">
        <v>350.6</v>
      </c>
      <c r="AE15" s="94">
        <v>58</v>
      </c>
      <c r="AF15" s="92">
        <v>386.5</v>
      </c>
      <c r="AG15" s="94">
        <v>63</v>
      </c>
      <c r="AH15" s="129">
        <v>155</v>
      </c>
      <c r="AI15" s="93">
        <v>431</v>
      </c>
      <c r="AJ15" s="87"/>
      <c r="AK15" s="63">
        <v>350</v>
      </c>
      <c r="AL15" s="63">
        <v>35</v>
      </c>
      <c r="AM15" s="140">
        <v>360</v>
      </c>
      <c r="AN15" s="152"/>
      <c r="AO15" s="152"/>
    </row>
    <row r="16" spans="1:41" ht="75" customHeight="1" x14ac:dyDescent="0.3">
      <c r="A16" s="204"/>
      <c r="B16" s="204"/>
      <c r="C16" s="77" t="s">
        <v>198</v>
      </c>
      <c r="D16" s="31">
        <v>10</v>
      </c>
      <c r="E16" s="31" t="s">
        <v>92</v>
      </c>
      <c r="F16" s="31" t="s">
        <v>93</v>
      </c>
      <c r="G16" s="31" t="s">
        <v>144</v>
      </c>
      <c r="H16" s="31" t="s">
        <v>199</v>
      </c>
      <c r="I16" s="31" t="s">
        <v>172</v>
      </c>
      <c r="J16" s="31" t="s">
        <v>10</v>
      </c>
      <c r="K16" s="31" t="s">
        <v>10</v>
      </c>
      <c r="L16" s="31" t="s">
        <v>10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154">
        <v>11815116</v>
      </c>
      <c r="AJ16" s="31"/>
      <c r="AK16" s="31" t="s">
        <v>10</v>
      </c>
      <c r="AL16" s="115">
        <v>556680</v>
      </c>
      <c r="AM16" s="111">
        <v>6.7</v>
      </c>
      <c r="AN16" s="149"/>
      <c r="AO16" s="152"/>
    </row>
    <row r="17" spans="1:41" ht="75" customHeight="1" x14ac:dyDescent="0.3">
      <c r="A17" s="204"/>
      <c r="B17" s="204" t="s">
        <v>76</v>
      </c>
      <c r="C17" s="77" t="s">
        <v>35</v>
      </c>
      <c r="D17" s="31">
        <v>13</v>
      </c>
      <c r="E17" s="31" t="s">
        <v>88</v>
      </c>
      <c r="F17" s="31" t="s">
        <v>96</v>
      </c>
      <c r="G17" s="31" t="s">
        <v>150</v>
      </c>
      <c r="H17" s="31" t="s">
        <v>54</v>
      </c>
      <c r="I17" s="31" t="s">
        <v>173</v>
      </c>
      <c r="J17" s="31" t="s">
        <v>10</v>
      </c>
      <c r="K17" s="31">
        <v>18</v>
      </c>
      <c r="L17" s="31">
        <v>21</v>
      </c>
      <c r="M17" s="31"/>
      <c r="N17" s="31"/>
      <c r="O17" s="31"/>
      <c r="P17" s="96">
        <v>21</v>
      </c>
      <c r="Q17" s="59">
        <v>21</v>
      </c>
      <c r="R17" s="59">
        <v>21</v>
      </c>
      <c r="S17" s="59">
        <v>22</v>
      </c>
      <c r="T17" s="69">
        <v>22</v>
      </c>
      <c r="U17" s="72">
        <v>22</v>
      </c>
      <c r="V17" s="59">
        <v>23</v>
      </c>
      <c r="W17" s="79">
        <v>23</v>
      </c>
      <c r="X17" s="79">
        <v>23</v>
      </c>
      <c r="Y17" s="83">
        <v>23</v>
      </c>
      <c r="Z17" s="79">
        <v>23</v>
      </c>
      <c r="AA17" s="103">
        <v>23</v>
      </c>
      <c r="AB17" s="83">
        <v>23</v>
      </c>
      <c r="AC17" s="59">
        <v>23</v>
      </c>
      <c r="AD17" s="83">
        <v>23</v>
      </c>
      <c r="AE17" s="59">
        <v>23</v>
      </c>
      <c r="AF17" s="83">
        <v>23</v>
      </c>
      <c r="AG17" s="59">
        <v>23</v>
      </c>
      <c r="AH17" s="139">
        <v>23</v>
      </c>
      <c r="AI17" s="79">
        <v>23</v>
      </c>
      <c r="AJ17" s="87"/>
      <c r="AK17" s="63">
        <v>23</v>
      </c>
      <c r="AL17" s="63">
        <v>23</v>
      </c>
      <c r="AM17" s="110">
        <v>25</v>
      </c>
      <c r="AO17" s="152"/>
    </row>
    <row r="18" spans="1:41" ht="75" customHeight="1" x14ac:dyDescent="0.3">
      <c r="A18" s="204"/>
      <c r="B18" s="204"/>
      <c r="C18" s="77" t="s">
        <v>36</v>
      </c>
      <c r="D18" s="31">
        <v>13</v>
      </c>
      <c r="E18" s="31" t="s">
        <v>88</v>
      </c>
      <c r="F18" s="31" t="s">
        <v>97</v>
      </c>
      <c r="G18" s="31" t="s">
        <v>150</v>
      </c>
      <c r="H18" s="31" t="s">
        <v>54</v>
      </c>
      <c r="I18" s="31" t="s">
        <v>173</v>
      </c>
      <c r="J18" s="31" t="s">
        <v>10</v>
      </c>
      <c r="K18" s="31">
        <v>9</v>
      </c>
      <c r="L18" s="31">
        <v>11</v>
      </c>
      <c r="M18" s="31"/>
      <c r="N18" s="31"/>
      <c r="O18" s="31"/>
      <c r="P18" s="96">
        <v>12</v>
      </c>
      <c r="Q18" s="59">
        <v>12</v>
      </c>
      <c r="R18" s="59">
        <v>14</v>
      </c>
      <c r="S18" s="59">
        <v>14</v>
      </c>
      <c r="T18" s="69">
        <v>14</v>
      </c>
      <c r="U18" s="72">
        <v>14</v>
      </c>
      <c r="V18" s="59">
        <v>14</v>
      </c>
      <c r="W18" s="79">
        <v>14</v>
      </c>
      <c r="X18" s="79">
        <v>14</v>
      </c>
      <c r="Y18" s="83">
        <v>14</v>
      </c>
      <c r="Z18" s="79">
        <v>15</v>
      </c>
      <c r="AA18" s="103">
        <v>15</v>
      </c>
      <c r="AB18" s="83">
        <v>15</v>
      </c>
      <c r="AC18" s="59">
        <v>15</v>
      </c>
      <c r="AD18" s="83">
        <v>15</v>
      </c>
      <c r="AE18" s="59">
        <v>16</v>
      </c>
      <c r="AF18" s="83">
        <v>16</v>
      </c>
      <c r="AG18" s="59">
        <v>16</v>
      </c>
      <c r="AH18" s="139">
        <v>16</v>
      </c>
      <c r="AI18" s="79">
        <v>16</v>
      </c>
      <c r="AJ18" s="88"/>
      <c r="AK18" s="63">
        <v>17</v>
      </c>
      <c r="AL18" s="63">
        <v>16</v>
      </c>
      <c r="AM18" s="110">
        <v>22</v>
      </c>
      <c r="AN18" s="89"/>
      <c r="AO18" s="152" t="s">
        <v>209</v>
      </c>
    </row>
    <row r="19" spans="1:41" ht="75" customHeight="1" x14ac:dyDescent="0.3">
      <c r="A19" s="204" t="s">
        <v>164</v>
      </c>
      <c r="B19" s="204" t="s">
        <v>77</v>
      </c>
      <c r="C19" s="77" t="s">
        <v>53</v>
      </c>
      <c r="D19" s="31">
        <v>61</v>
      </c>
      <c r="E19" s="31" t="s">
        <v>98</v>
      </c>
      <c r="F19" s="31" t="s">
        <v>100</v>
      </c>
      <c r="G19" s="31" t="s">
        <v>151</v>
      </c>
      <c r="H19" s="31" t="s">
        <v>5</v>
      </c>
      <c r="I19" s="31" t="s">
        <v>173</v>
      </c>
      <c r="J19" s="145">
        <v>0.28000000000000003</v>
      </c>
      <c r="K19" s="145">
        <v>0.46</v>
      </c>
      <c r="L19" s="145">
        <v>0.46</v>
      </c>
      <c r="M19" s="145"/>
      <c r="N19" s="145"/>
      <c r="O19" s="145"/>
      <c r="P19" s="158">
        <v>0.36</v>
      </c>
      <c r="Q19" s="146">
        <v>0.36</v>
      </c>
      <c r="R19" s="146">
        <v>0.44</v>
      </c>
      <c r="S19" s="146">
        <v>0.43</v>
      </c>
      <c r="T19" s="159">
        <v>0.43</v>
      </c>
      <c r="U19" s="160">
        <v>0.43</v>
      </c>
      <c r="V19" s="146">
        <v>0.42</v>
      </c>
      <c r="W19" s="148">
        <v>0.42</v>
      </c>
      <c r="X19" s="148">
        <v>0.43</v>
      </c>
      <c r="Y19" s="161">
        <v>0.43</v>
      </c>
      <c r="Z19" s="148">
        <v>0.42</v>
      </c>
      <c r="AA19" s="162">
        <v>0.42</v>
      </c>
      <c r="AB19" s="161">
        <v>0.42</v>
      </c>
      <c r="AC19" s="146">
        <v>0.43</v>
      </c>
      <c r="AD19" s="161">
        <v>0.43</v>
      </c>
      <c r="AE19" s="146">
        <v>0.43</v>
      </c>
      <c r="AF19" s="161">
        <v>0.43</v>
      </c>
      <c r="AG19" s="146">
        <v>0.57999999999999996</v>
      </c>
      <c r="AH19" s="147">
        <v>0.57999999999999996</v>
      </c>
      <c r="AI19" s="148">
        <v>0.57999999999999996</v>
      </c>
      <c r="AJ19" s="87"/>
      <c r="AK19" s="65">
        <v>0.45</v>
      </c>
      <c r="AL19" s="65">
        <v>0.38</v>
      </c>
      <c r="AM19" s="113">
        <v>0.57999999999999996</v>
      </c>
      <c r="AO19" s="151"/>
    </row>
    <row r="20" spans="1:41" ht="75" customHeight="1" x14ac:dyDescent="0.3">
      <c r="A20" s="204"/>
      <c r="B20" s="204"/>
      <c r="C20" s="77" t="s">
        <v>187</v>
      </c>
      <c r="D20" s="31">
        <v>61</v>
      </c>
      <c r="E20" s="31" t="s">
        <v>98</v>
      </c>
      <c r="F20" s="31" t="s">
        <v>95</v>
      </c>
      <c r="G20" s="31" t="s">
        <v>195</v>
      </c>
      <c r="H20" s="31" t="s">
        <v>60</v>
      </c>
      <c r="I20" s="31" t="s">
        <v>172</v>
      </c>
      <c r="J20" s="31" t="s">
        <v>10</v>
      </c>
      <c r="K20" s="141">
        <v>28</v>
      </c>
      <c r="L20" s="141">
        <v>41</v>
      </c>
      <c r="M20" s="31" t="s">
        <v>194</v>
      </c>
      <c r="N20" s="31" t="s">
        <v>194</v>
      </c>
      <c r="O20" s="31" t="s">
        <v>194</v>
      </c>
      <c r="P20" s="31" t="s">
        <v>194</v>
      </c>
      <c r="Q20" s="31" t="s">
        <v>194</v>
      </c>
      <c r="R20" s="31" t="s">
        <v>194</v>
      </c>
      <c r="S20" s="31" t="s">
        <v>194</v>
      </c>
      <c r="T20" s="31" t="s">
        <v>194</v>
      </c>
      <c r="U20" s="31" t="s">
        <v>194</v>
      </c>
      <c r="V20" s="31" t="s">
        <v>194</v>
      </c>
      <c r="W20" s="31" t="s">
        <v>194</v>
      </c>
      <c r="X20" s="31" t="s">
        <v>194</v>
      </c>
      <c r="Y20" s="31" t="s">
        <v>194</v>
      </c>
      <c r="Z20" s="31" t="s">
        <v>194</v>
      </c>
      <c r="AA20" s="31" t="s">
        <v>194</v>
      </c>
      <c r="AB20" s="31" t="s">
        <v>194</v>
      </c>
      <c r="AC20" s="31" t="s">
        <v>194</v>
      </c>
      <c r="AD20" s="31" t="s">
        <v>194</v>
      </c>
      <c r="AE20" s="31" t="s">
        <v>194</v>
      </c>
      <c r="AF20" s="31" t="s">
        <v>194</v>
      </c>
      <c r="AG20" s="31" t="s">
        <v>194</v>
      </c>
      <c r="AH20" s="31" t="s">
        <v>194</v>
      </c>
      <c r="AI20" s="141">
        <v>26</v>
      </c>
      <c r="AJ20" s="107"/>
      <c r="AK20" s="67" t="s">
        <v>10</v>
      </c>
      <c r="AL20" s="67" t="s">
        <v>10</v>
      </c>
      <c r="AM20" s="111">
        <v>26</v>
      </c>
      <c r="AO20" s="152" t="s">
        <v>208</v>
      </c>
    </row>
    <row r="21" spans="1:41" ht="74.25" customHeight="1" x14ac:dyDescent="0.3">
      <c r="A21" s="204"/>
      <c r="B21" s="66" t="s">
        <v>78</v>
      </c>
      <c r="C21" s="164" t="s">
        <v>206</v>
      </c>
      <c r="D21" s="163" t="s">
        <v>10</v>
      </c>
      <c r="E21" s="163" t="s">
        <v>102</v>
      </c>
      <c r="F21" s="163" t="s">
        <v>103</v>
      </c>
      <c r="G21" s="163" t="s">
        <v>204</v>
      </c>
      <c r="H21" s="163" t="s">
        <v>14</v>
      </c>
      <c r="I21" s="163" t="s">
        <v>172</v>
      </c>
      <c r="J21" s="165"/>
      <c r="K21" s="165" t="s">
        <v>10</v>
      </c>
      <c r="L21" s="165" t="s">
        <v>10</v>
      </c>
      <c r="M21" s="165"/>
      <c r="N21" s="165"/>
      <c r="O21" s="165"/>
      <c r="P21" s="166"/>
      <c r="Q21" s="167"/>
      <c r="R21" s="167"/>
      <c r="S21" s="167"/>
      <c r="T21" s="168"/>
      <c r="U21" s="169"/>
      <c r="V21" s="167"/>
      <c r="W21" s="170"/>
      <c r="X21" s="170"/>
      <c r="Y21" s="171"/>
      <c r="Z21" s="170"/>
      <c r="AA21" s="172"/>
      <c r="AB21" s="171"/>
      <c r="AC21" s="167"/>
      <c r="AD21" s="173"/>
      <c r="AE21" s="174"/>
      <c r="AF21" s="175"/>
      <c r="AG21" s="176"/>
      <c r="AH21" s="177"/>
      <c r="AI21" s="178" t="s">
        <v>10</v>
      </c>
      <c r="AJ21" s="179"/>
      <c r="AK21" s="180" t="s">
        <v>10</v>
      </c>
      <c r="AL21" s="180" t="s">
        <v>10</v>
      </c>
      <c r="AM21" s="181">
        <v>1</v>
      </c>
      <c r="AN21" s="78"/>
      <c r="AO21" s="153" t="s">
        <v>207</v>
      </c>
    </row>
    <row r="22" spans="1:41" ht="75" customHeight="1" x14ac:dyDescent="0.3">
      <c r="A22" s="204"/>
      <c r="B22" s="204" t="s">
        <v>79</v>
      </c>
      <c r="C22" s="77" t="s">
        <v>212</v>
      </c>
      <c r="D22" s="31">
        <v>68</v>
      </c>
      <c r="E22" s="31" t="s">
        <v>92</v>
      </c>
      <c r="F22" s="31" t="s">
        <v>104</v>
      </c>
      <c r="G22" s="31" t="s">
        <v>153</v>
      </c>
      <c r="H22" s="31" t="s">
        <v>14</v>
      </c>
      <c r="I22" s="31" t="s">
        <v>174</v>
      </c>
      <c r="J22" s="31" t="s">
        <v>202</v>
      </c>
      <c r="K22" s="31" t="s">
        <v>201</v>
      </c>
      <c r="L22" s="31" t="s">
        <v>10</v>
      </c>
      <c r="M22" s="31"/>
      <c r="N22" s="31"/>
      <c r="O22" s="31"/>
      <c r="P22" s="96" t="s">
        <v>10</v>
      </c>
      <c r="Q22" s="59" t="s">
        <v>10</v>
      </c>
      <c r="R22" s="59" t="s">
        <v>10</v>
      </c>
      <c r="S22" s="59" t="s">
        <v>10</v>
      </c>
      <c r="T22" s="142" t="s">
        <v>10</v>
      </c>
      <c r="U22" s="75" t="s">
        <v>10</v>
      </c>
      <c r="V22" s="31" t="s">
        <v>10</v>
      </c>
      <c r="W22" s="82" t="s">
        <v>10</v>
      </c>
      <c r="X22" s="82" t="s">
        <v>10</v>
      </c>
      <c r="Y22" s="86" t="s">
        <v>10</v>
      </c>
      <c r="Z22" s="82" t="s">
        <v>10</v>
      </c>
      <c r="AA22" s="106" t="s">
        <v>10</v>
      </c>
      <c r="AB22" s="86" t="s">
        <v>10</v>
      </c>
      <c r="AC22" s="31" t="s">
        <v>10</v>
      </c>
      <c r="AD22" s="86" t="s">
        <v>10</v>
      </c>
      <c r="AE22" s="31" t="s">
        <v>10</v>
      </c>
      <c r="AF22" s="86">
        <v>9.3320000000000007</v>
      </c>
      <c r="AG22" s="31" t="s">
        <v>189</v>
      </c>
      <c r="AH22" s="143" t="s">
        <v>188</v>
      </c>
      <c r="AI22" s="82">
        <v>9.33</v>
      </c>
      <c r="AJ22" s="88"/>
      <c r="AK22" s="67">
        <v>9.68</v>
      </c>
      <c r="AL22" s="67" t="s">
        <v>10</v>
      </c>
      <c r="AM22" s="111">
        <v>9.1</v>
      </c>
      <c r="AO22" s="153" t="s">
        <v>207</v>
      </c>
    </row>
    <row r="23" spans="1:41" ht="75" customHeight="1" x14ac:dyDescent="0.3">
      <c r="A23" s="204"/>
      <c r="B23" s="204"/>
      <c r="C23" s="77" t="s">
        <v>190</v>
      </c>
      <c r="D23" s="31">
        <v>68</v>
      </c>
      <c r="E23" s="31" t="s">
        <v>98</v>
      </c>
      <c r="F23" s="31" t="s">
        <v>10</v>
      </c>
      <c r="G23" s="31" t="s">
        <v>10</v>
      </c>
      <c r="H23" s="31" t="s">
        <v>10</v>
      </c>
      <c r="I23" s="31" t="s">
        <v>10</v>
      </c>
      <c r="J23" s="31" t="s">
        <v>10</v>
      </c>
      <c r="K23" s="31" t="s">
        <v>10</v>
      </c>
      <c r="L23" s="31" t="s">
        <v>10</v>
      </c>
      <c r="M23" s="31"/>
      <c r="N23" s="31"/>
      <c r="O23" s="31"/>
      <c r="P23" s="96"/>
      <c r="Q23" s="59"/>
      <c r="R23" s="59"/>
      <c r="S23" s="59"/>
      <c r="T23" s="142"/>
      <c r="U23" s="75"/>
      <c r="V23" s="31"/>
      <c r="W23" s="82"/>
      <c r="X23" s="82"/>
      <c r="Y23" s="86"/>
      <c r="Z23" s="82"/>
      <c r="AA23" s="106"/>
      <c r="AB23" s="86"/>
      <c r="AC23" s="31"/>
      <c r="AD23" s="86"/>
      <c r="AE23" s="31"/>
      <c r="AF23" s="86"/>
      <c r="AG23" s="31"/>
      <c r="AH23" s="143"/>
      <c r="AI23" s="82" t="s">
        <v>10</v>
      </c>
      <c r="AJ23" s="107"/>
      <c r="AK23" s="67" t="s">
        <v>10</v>
      </c>
      <c r="AL23" s="67" t="s">
        <v>10</v>
      </c>
      <c r="AM23" s="111">
        <v>834</v>
      </c>
      <c r="AO23" s="153" t="s">
        <v>207</v>
      </c>
    </row>
    <row r="24" spans="1:41" ht="75" customHeight="1" x14ac:dyDescent="0.3">
      <c r="A24" s="204"/>
      <c r="B24" s="204"/>
      <c r="C24" s="77" t="s">
        <v>140</v>
      </c>
      <c r="D24" s="31">
        <v>62</v>
      </c>
      <c r="E24" s="31" t="s">
        <v>99</v>
      </c>
      <c r="F24" s="31" t="s">
        <v>101</v>
      </c>
      <c r="G24" s="31" t="s">
        <v>152</v>
      </c>
      <c r="H24" s="31" t="s">
        <v>5</v>
      </c>
      <c r="I24" s="31" t="s">
        <v>175</v>
      </c>
      <c r="J24" s="31" t="s">
        <v>10</v>
      </c>
      <c r="K24" s="31" t="s">
        <v>10</v>
      </c>
      <c r="L24" s="31" t="s">
        <v>10</v>
      </c>
      <c r="M24" s="31"/>
      <c r="N24" s="31"/>
      <c r="O24" s="31"/>
      <c r="P24" s="98" t="s">
        <v>10</v>
      </c>
      <c r="Q24" s="33" t="s">
        <v>10</v>
      </c>
      <c r="R24" s="33" t="s">
        <v>10</v>
      </c>
      <c r="S24" s="33" t="s">
        <v>10</v>
      </c>
      <c r="T24" s="71" t="s">
        <v>10</v>
      </c>
      <c r="U24" s="74" t="s">
        <v>10</v>
      </c>
      <c r="V24" s="90" t="s">
        <v>10</v>
      </c>
      <c r="W24" s="81" t="s">
        <v>10</v>
      </c>
      <c r="X24" s="81" t="s">
        <v>10</v>
      </c>
      <c r="Y24" s="85" t="s">
        <v>10</v>
      </c>
      <c r="Z24" s="81" t="s">
        <v>10</v>
      </c>
      <c r="AA24" s="105" t="s">
        <v>10</v>
      </c>
      <c r="AB24" s="85" t="s">
        <v>10</v>
      </c>
      <c r="AC24" s="90" t="s">
        <v>10</v>
      </c>
      <c r="AD24" s="85" t="s">
        <v>10</v>
      </c>
      <c r="AE24" s="90" t="s">
        <v>10</v>
      </c>
      <c r="AF24" s="85" t="s">
        <v>10</v>
      </c>
      <c r="AG24" s="64">
        <v>0.6</v>
      </c>
      <c r="AH24" s="144">
        <v>0.6</v>
      </c>
      <c r="AI24" s="109">
        <v>0.6</v>
      </c>
      <c r="AJ24" s="87"/>
      <c r="AK24" s="65">
        <v>0.6</v>
      </c>
      <c r="AL24" s="65" t="s">
        <v>10</v>
      </c>
      <c r="AM24" s="113">
        <v>0.6</v>
      </c>
      <c r="AO24" s="153"/>
    </row>
    <row r="25" spans="1:41" ht="63" customHeight="1" x14ac:dyDescent="0.3">
      <c r="A25" s="204"/>
      <c r="B25" s="204"/>
      <c r="C25" s="99" t="s">
        <v>213</v>
      </c>
      <c r="D25" s="66">
        <v>68</v>
      </c>
      <c r="E25" s="66" t="s">
        <v>92</v>
      </c>
      <c r="F25" s="66" t="s">
        <v>216</v>
      </c>
      <c r="G25" s="66" t="s">
        <v>215</v>
      </c>
      <c r="H25" s="66" t="s">
        <v>5</v>
      </c>
      <c r="I25" s="66" t="s">
        <v>218</v>
      </c>
      <c r="J25" s="66"/>
      <c r="K25" s="66" t="s">
        <v>214</v>
      </c>
      <c r="L25" s="66" t="s">
        <v>10</v>
      </c>
      <c r="M25" s="66"/>
      <c r="N25" s="66"/>
      <c r="O25" s="66"/>
      <c r="P25" s="68"/>
      <c r="Q25" s="68"/>
      <c r="R25" s="68"/>
      <c r="S25" s="68"/>
      <c r="T25" s="68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56"/>
      <c r="AH25" s="156"/>
      <c r="AI25" s="66">
        <v>78.5</v>
      </c>
      <c r="AJ25" s="184"/>
      <c r="AK25" s="183" t="s">
        <v>10</v>
      </c>
      <c r="AL25" s="183" t="s">
        <v>10</v>
      </c>
      <c r="AM25" s="101">
        <v>78.5</v>
      </c>
      <c r="AO25" s="153" t="s">
        <v>207</v>
      </c>
    </row>
  </sheetData>
  <mergeCells count="8">
    <mergeCell ref="A19:A25"/>
    <mergeCell ref="B19:B20"/>
    <mergeCell ref="B22:B25"/>
    <mergeCell ref="A2:A9"/>
    <mergeCell ref="B2:B8"/>
    <mergeCell ref="A10:A18"/>
    <mergeCell ref="B11:B16"/>
    <mergeCell ref="B17:B18"/>
  </mergeCells>
  <conditionalFormatting sqref="AJ2">
    <cfRule type="iconSet" priority="11">
      <iconSet iconSet="3Symbols" showValue="0">
        <cfvo type="percent" val="0"/>
        <cfvo type="num" val="0.7"/>
        <cfvo type="num" val="0.8"/>
      </iconSet>
    </cfRule>
  </conditionalFormatting>
  <conditionalFormatting sqref="AJ3">
    <cfRule type="iconSet" priority="7">
      <iconSet iconSet="3Symbols" showValue="0">
        <cfvo type="percent" val="0"/>
        <cfvo type="num" val="0.7"/>
        <cfvo type="num" val="0.8"/>
      </iconSet>
    </cfRule>
  </conditionalFormatting>
  <conditionalFormatting sqref="AJ4">
    <cfRule type="iconSet" priority="6">
      <iconSet iconSet="3Symbols" showValue="0">
        <cfvo type="percent" val="0"/>
        <cfvo type="num" val="0.7"/>
        <cfvo type="num" val="0.8"/>
      </iconSet>
    </cfRule>
  </conditionalFormatting>
  <conditionalFormatting sqref="AJ5">
    <cfRule type="iconSet" priority="25">
      <iconSet iconSet="3Symbols" showValue="0">
        <cfvo type="percent" val="0"/>
        <cfvo type="num" val="0.7"/>
        <cfvo type="num" val="1"/>
      </iconSet>
    </cfRule>
  </conditionalFormatting>
  <conditionalFormatting sqref="AJ6">
    <cfRule type="iconSet" priority="9">
      <iconSet iconSet="3Symbols" showValue="0">
        <cfvo type="percent" val="0"/>
        <cfvo type="num" val="0.7"/>
        <cfvo type="num" val="0.8"/>
      </iconSet>
    </cfRule>
  </conditionalFormatting>
  <conditionalFormatting sqref="AJ7:AJ8">
    <cfRule type="iconSet" priority="5">
      <iconSet iconSet="3Symbols" showValue="0">
        <cfvo type="percent" val="0"/>
        <cfvo type="num" val="0.7"/>
        <cfvo type="num" val="0.8"/>
      </iconSet>
    </cfRule>
  </conditionalFormatting>
  <conditionalFormatting sqref="AJ9">
    <cfRule type="iconSet" priority="12">
      <iconSet iconSet="3Symbols" showValue="0">
        <cfvo type="percent" val="0"/>
        <cfvo type="num" val="0.7"/>
        <cfvo type="num" val="0.8"/>
      </iconSet>
    </cfRule>
  </conditionalFormatting>
  <conditionalFormatting sqref="AJ10">
    <cfRule type="iconSet" priority="30">
      <iconSet iconSet="3Symbols" showValue="0">
        <cfvo type="percent" val="0"/>
        <cfvo type="num" val="0.7"/>
        <cfvo type="num" val="0.8"/>
      </iconSet>
    </cfRule>
  </conditionalFormatting>
  <conditionalFormatting sqref="AJ11">
    <cfRule type="iconSet" priority="13">
      <iconSet iconSet="3Symbols" showValue="0">
        <cfvo type="percent" val="0"/>
        <cfvo type="num" val="0.7"/>
        <cfvo type="num" val="0.8"/>
      </iconSet>
    </cfRule>
  </conditionalFormatting>
  <conditionalFormatting sqref="AJ12">
    <cfRule type="iconSet" priority="29">
      <iconSet iconSet="3Symbols" showValue="0">
        <cfvo type="percent" val="0"/>
        <cfvo type="num" val="0.7"/>
        <cfvo type="num" val="0.8"/>
      </iconSet>
    </cfRule>
  </conditionalFormatting>
  <conditionalFormatting sqref="AJ13">
    <cfRule type="iconSet" priority="14">
      <iconSet iconSet="3Symbols" showValue="0">
        <cfvo type="percent" val="0"/>
        <cfvo type="num" val="0.7"/>
        <cfvo type="num" val="0.8"/>
      </iconSet>
    </cfRule>
  </conditionalFormatting>
  <conditionalFormatting sqref="AJ14">
    <cfRule type="iconSet" priority="28">
      <iconSet iconSet="3Symbols" showValue="0">
        <cfvo type="percent" val="0"/>
        <cfvo type="num" val="0.7"/>
        <cfvo type="num" val="0.8"/>
      </iconSet>
    </cfRule>
  </conditionalFormatting>
  <conditionalFormatting sqref="AJ15">
    <cfRule type="iconSet" priority="32">
      <iconSet iconSet="3Symbols" showValue="0">
        <cfvo type="percent" val="0"/>
        <cfvo type="num" val="0.7"/>
        <cfvo type="num" val="1"/>
      </iconSet>
    </cfRule>
  </conditionalFormatting>
  <conditionalFormatting sqref="AJ17">
    <cfRule type="iconSet" priority="31">
      <iconSet iconSet="3Symbols" showValue="0">
        <cfvo type="percent" val="0"/>
        <cfvo type="num" val="0.7"/>
        <cfvo type="num" val="1"/>
      </iconSet>
    </cfRule>
  </conditionalFormatting>
  <conditionalFormatting sqref="AJ18">
    <cfRule type="iconSet" priority="15">
      <iconSet iconSet="3Symbols" showValue="0">
        <cfvo type="percent" val="0"/>
        <cfvo type="num" val="0.7"/>
        <cfvo type="num" val="0.8"/>
      </iconSet>
    </cfRule>
  </conditionalFormatting>
  <conditionalFormatting sqref="AJ19">
    <cfRule type="iconSet" priority="18">
      <iconSet iconSet="3Symbols" showValue="0">
        <cfvo type="percent" val="0"/>
        <cfvo type="num" val="0.7"/>
        <cfvo type="num" val="1"/>
      </iconSet>
    </cfRule>
  </conditionalFormatting>
  <conditionalFormatting sqref="AJ20">
    <cfRule type="iconSet" priority="4">
      <iconSet iconSet="3Symbols" showValue="0">
        <cfvo type="percent" val="0"/>
        <cfvo type="num" val="0.7"/>
        <cfvo type="num" val="1"/>
      </iconSet>
    </cfRule>
  </conditionalFormatting>
  <conditionalFormatting sqref="AJ21">
    <cfRule type="iconSet" priority="27">
      <iconSet iconSet="3Symbols" showValue="0">
        <cfvo type="percent" val="0"/>
        <cfvo type="num" val="0.7"/>
        <cfvo type="num" val="1"/>
      </iconSet>
    </cfRule>
  </conditionalFormatting>
  <conditionalFormatting sqref="AJ22">
    <cfRule type="iconSet" priority="19">
      <iconSet iconSet="3Symbols" showValue="0">
        <cfvo type="percent" val="0"/>
        <cfvo type="num" val="0.7"/>
        <cfvo type="num" val="0.8"/>
      </iconSet>
    </cfRule>
  </conditionalFormatting>
  <conditionalFormatting sqref="AJ23">
    <cfRule type="iconSet" priority="3">
      <iconSet iconSet="3Symbols" showValue="0">
        <cfvo type="percent" val="0"/>
        <cfvo type="num" val="0.7"/>
        <cfvo type="num" val="1"/>
      </iconSet>
    </cfRule>
  </conditionalFormatting>
  <conditionalFormatting sqref="AJ24">
    <cfRule type="iconSet" priority="20">
      <iconSet iconSet="3Symbols" showValue="0">
        <cfvo type="percent" val="0"/>
        <cfvo type="num" val="0.7"/>
        <cfvo type="num" val="1"/>
      </iconSet>
    </cfRule>
  </conditionalFormatting>
  <conditionalFormatting sqref="AJ25">
    <cfRule type="iconSet" priority="1">
      <iconSet iconSet="3Symbols" showValue="0">
        <cfvo type="percent" val="0"/>
        <cfvo type="num" val="0.7"/>
        <cfvo type="num" val="1"/>
      </iconSet>
    </cfRule>
  </conditionalFormatting>
  <printOptions horizontalCentered="1" verticalCentered="1"/>
  <pageMargins left="0.15748031496062992" right="0.15748031496062992" top="0.31496062992125984" bottom="0.19685039370078741" header="0.31496062992125984" footer="0.31496062992125984"/>
  <pageSetup paperSize="9" scale="42" fitToHeight="0" orientation="landscape" r:id="rId1"/>
  <rowBreaks count="1" manualBreakCount="1">
    <brk id="16" max="3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E9AFA-4D0B-4BCD-B670-9A408BFDBCE3}">
  <sheetPr>
    <tabColor rgb="FF92D050"/>
  </sheetPr>
  <dimension ref="A1:J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3" width="0" hidden="1" customWidth="1"/>
    <col min="5" max="7" width="0" hidden="1" customWidth="1"/>
    <col min="9" max="9" width="0" hidden="1" customWidth="1"/>
  </cols>
  <sheetData>
    <row r="1" spans="1:10" x14ac:dyDescent="0.3">
      <c r="A1" t="s">
        <v>0</v>
      </c>
      <c r="B1">
        <v>2019</v>
      </c>
      <c r="C1">
        <v>2020</v>
      </c>
      <c r="D1" t="s">
        <v>245</v>
      </c>
      <c r="E1" t="s">
        <v>223</v>
      </c>
      <c r="F1" s="185">
        <v>44562</v>
      </c>
      <c r="G1" s="185">
        <v>44593</v>
      </c>
      <c r="H1" t="s">
        <v>246</v>
      </c>
      <c r="I1" s="185" t="s">
        <v>244</v>
      </c>
      <c r="J1" t="s">
        <v>184</v>
      </c>
    </row>
    <row r="2" spans="1:10" x14ac:dyDescent="0.3">
      <c r="A2" t="s">
        <v>232</v>
      </c>
      <c r="D2" s="187">
        <v>0.6</v>
      </c>
      <c r="E2" s="187">
        <v>0.6</v>
      </c>
      <c r="H2" s="187">
        <v>0.64</v>
      </c>
      <c r="I2" s="187">
        <v>0.6</v>
      </c>
      <c r="J2" s="187">
        <v>0.65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C16D-8667-47D8-91DF-E518BB8862AF}">
  <sheetPr>
    <tabColor rgb="FF92D050"/>
  </sheetPr>
  <dimension ref="A1:J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27.33203125" hidden="1" customWidth="1"/>
    <col min="3" max="4" width="5" hidden="1" customWidth="1"/>
    <col min="5" max="5" width="0" hidden="1" customWidth="1"/>
    <col min="7" max="9" width="0" hidden="1" customWidth="1"/>
  </cols>
  <sheetData>
    <row r="1" spans="1:10" x14ac:dyDescent="0.3">
      <c r="A1" t="s">
        <v>0</v>
      </c>
      <c r="B1" s="56">
        <v>2018</v>
      </c>
      <c r="C1">
        <v>2019</v>
      </c>
      <c r="D1">
        <v>2020</v>
      </c>
      <c r="E1" t="s">
        <v>245</v>
      </c>
      <c r="F1" t="s">
        <v>246</v>
      </c>
      <c r="G1" t="s">
        <v>223</v>
      </c>
      <c r="H1" s="185">
        <v>44562</v>
      </c>
      <c r="I1" s="185">
        <v>44593</v>
      </c>
      <c r="J1" t="s">
        <v>184</v>
      </c>
    </row>
    <row r="2" spans="1:10" x14ac:dyDescent="0.3">
      <c r="A2" s="186" t="s">
        <v>190</v>
      </c>
      <c r="B2">
        <v>36</v>
      </c>
      <c r="C2" t="s">
        <v>10</v>
      </c>
      <c r="E2">
        <v>0</v>
      </c>
      <c r="F2">
        <v>987</v>
      </c>
      <c r="G2">
        <v>9.6999999999999993</v>
      </c>
      <c r="J2">
        <v>834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9236-F9E6-4B45-A6CB-6B56927AA168}">
  <dimension ref="A1:E36"/>
  <sheetViews>
    <sheetView showGridLines="0" tabSelected="1" topLeftCell="B1" zoomScale="80" zoomScaleNormal="80" zoomScaleSheetLayoutView="90" workbookViewId="0">
      <selection activeCell="D32" sqref="D32"/>
    </sheetView>
  </sheetViews>
  <sheetFormatPr defaultColWidth="72.109375" defaultRowHeight="15.6" x14ac:dyDescent="0.3"/>
  <cols>
    <col min="1" max="1" width="14.6640625" style="193" hidden="1" customWidth="1"/>
    <col min="2" max="2" width="30.109375" style="193" customWidth="1"/>
    <col min="3" max="4" width="44.6640625" style="193" customWidth="1"/>
    <col min="5" max="5" width="68.6640625" style="193" customWidth="1"/>
    <col min="6" max="16384" width="72.109375" style="193"/>
  </cols>
  <sheetData>
    <row r="1" spans="1:5" ht="57.75" customHeight="1" x14ac:dyDescent="0.3">
      <c r="A1" s="194" t="s">
        <v>63</v>
      </c>
      <c r="B1" s="196" t="s">
        <v>255</v>
      </c>
      <c r="C1" s="197" t="s">
        <v>257</v>
      </c>
      <c r="D1" s="197" t="s">
        <v>290</v>
      </c>
      <c r="E1" s="197" t="s">
        <v>291</v>
      </c>
    </row>
    <row r="2" spans="1:5" ht="31.2" x14ac:dyDescent="0.3">
      <c r="A2" s="205" t="s">
        <v>64</v>
      </c>
      <c r="B2" s="198" t="s">
        <v>236</v>
      </c>
      <c r="C2" s="198" t="s">
        <v>253</v>
      </c>
      <c r="D2" s="198" t="s">
        <v>256</v>
      </c>
      <c r="E2" s="198" t="s">
        <v>256</v>
      </c>
    </row>
    <row r="3" spans="1:5" ht="31.2" x14ac:dyDescent="0.3">
      <c r="A3" s="205"/>
      <c r="B3" s="198" t="s">
        <v>236</v>
      </c>
      <c r="C3" s="198" t="s">
        <v>252</v>
      </c>
      <c r="D3" s="198" t="s">
        <v>256</v>
      </c>
      <c r="E3" s="198" t="s">
        <v>256</v>
      </c>
    </row>
    <row r="4" spans="1:5" ht="31.2" x14ac:dyDescent="0.3">
      <c r="A4" s="205"/>
      <c r="B4" s="198" t="s">
        <v>236</v>
      </c>
      <c r="C4" s="198" t="s">
        <v>292</v>
      </c>
      <c r="D4" s="198" t="s">
        <v>256</v>
      </c>
      <c r="E4" s="198" t="s">
        <v>256</v>
      </c>
    </row>
    <row r="5" spans="1:5" ht="31.2" x14ac:dyDescent="0.3">
      <c r="A5" s="205"/>
      <c r="B5" s="198" t="s">
        <v>236</v>
      </c>
      <c r="C5" s="198" t="s">
        <v>21</v>
      </c>
      <c r="D5" s="198" t="s">
        <v>256</v>
      </c>
      <c r="E5" s="198" t="s">
        <v>256</v>
      </c>
    </row>
    <row r="6" spans="1:5" ht="31.2" x14ac:dyDescent="0.3">
      <c r="A6" s="205"/>
      <c r="B6" s="198" t="s">
        <v>236</v>
      </c>
      <c r="C6" s="198" t="s">
        <v>293</v>
      </c>
      <c r="D6" s="198" t="s">
        <v>256</v>
      </c>
      <c r="E6" s="198" t="s">
        <v>256</v>
      </c>
    </row>
    <row r="7" spans="1:5" ht="31.2" x14ac:dyDescent="0.3">
      <c r="A7" s="205"/>
      <c r="B7" s="198" t="s">
        <v>236</v>
      </c>
      <c r="C7" s="198" t="s">
        <v>294</v>
      </c>
      <c r="D7" s="198" t="s">
        <v>256</v>
      </c>
      <c r="E7" s="198" t="s">
        <v>256</v>
      </c>
    </row>
    <row r="8" spans="1:5" ht="31.2" x14ac:dyDescent="0.3">
      <c r="A8" s="205"/>
      <c r="B8" s="199" t="s">
        <v>237</v>
      </c>
      <c r="C8" s="198" t="s">
        <v>295</v>
      </c>
      <c r="D8" s="198" t="s">
        <v>256</v>
      </c>
      <c r="E8" s="198" t="s">
        <v>256</v>
      </c>
    </row>
    <row r="9" spans="1:5" ht="46.8" x14ac:dyDescent="0.3">
      <c r="A9" s="195"/>
      <c r="B9" s="200" t="s">
        <v>275</v>
      </c>
      <c r="C9" s="201" t="s">
        <v>296</v>
      </c>
      <c r="D9" s="201" t="s">
        <v>258</v>
      </c>
      <c r="E9" s="201" t="s">
        <v>298</v>
      </c>
    </row>
    <row r="10" spans="1:5" ht="46.8" x14ac:dyDescent="0.3">
      <c r="A10" s="205" t="s">
        <v>73</v>
      </c>
      <c r="B10" s="200" t="s">
        <v>275</v>
      </c>
      <c r="C10" s="201"/>
      <c r="D10" s="201" t="s">
        <v>297</v>
      </c>
      <c r="E10" s="201" t="s">
        <v>271</v>
      </c>
    </row>
    <row r="11" spans="1:5" ht="31.2" x14ac:dyDescent="0.3">
      <c r="A11" s="205"/>
      <c r="B11" s="201" t="s">
        <v>276</v>
      </c>
      <c r="C11" s="201" t="s">
        <v>299</v>
      </c>
      <c r="D11" s="201" t="s">
        <v>301</v>
      </c>
      <c r="E11" s="201" t="s">
        <v>273</v>
      </c>
    </row>
    <row r="12" spans="1:5" ht="31.2" x14ac:dyDescent="0.3">
      <c r="A12" s="205"/>
      <c r="B12" s="201" t="s">
        <v>276</v>
      </c>
      <c r="C12" s="201" t="s">
        <v>50</v>
      </c>
      <c r="D12" s="201" t="s">
        <v>259</v>
      </c>
      <c r="E12" s="201" t="s">
        <v>267</v>
      </c>
    </row>
    <row r="13" spans="1:5" ht="31.2" x14ac:dyDescent="0.3">
      <c r="A13" s="205"/>
      <c r="B13" s="201" t="s">
        <v>276</v>
      </c>
      <c r="C13" s="201" t="s">
        <v>300</v>
      </c>
      <c r="D13" s="201"/>
      <c r="E13" s="201"/>
    </row>
    <row r="14" spans="1:5" ht="31.2" x14ac:dyDescent="0.3">
      <c r="A14" s="205"/>
      <c r="B14" s="201" t="s">
        <v>276</v>
      </c>
      <c r="C14" s="201" t="s">
        <v>272</v>
      </c>
      <c r="D14" s="201"/>
      <c r="E14" s="201"/>
    </row>
    <row r="15" spans="1:5" ht="46.8" x14ac:dyDescent="0.3">
      <c r="A15" s="205"/>
      <c r="B15" s="201" t="s">
        <v>238</v>
      </c>
      <c r="C15" s="201" t="s">
        <v>302</v>
      </c>
      <c r="D15" s="201" t="s">
        <v>260</v>
      </c>
      <c r="E15" s="201" t="s">
        <v>268</v>
      </c>
    </row>
    <row r="16" spans="1:5" ht="46.8" x14ac:dyDescent="0.3">
      <c r="A16" s="205"/>
      <c r="B16" s="201" t="s">
        <v>238</v>
      </c>
      <c r="C16" s="201" t="s">
        <v>303</v>
      </c>
      <c r="D16" s="201"/>
      <c r="E16" s="201"/>
    </row>
    <row r="17" spans="1:5" ht="46.8" x14ac:dyDescent="0.3">
      <c r="A17" s="205"/>
      <c r="B17" s="201" t="s">
        <v>238</v>
      </c>
      <c r="C17" s="201" t="s">
        <v>304</v>
      </c>
      <c r="D17" s="201"/>
      <c r="E17" s="201"/>
    </row>
    <row r="18" spans="1:5" ht="31.2" x14ac:dyDescent="0.3">
      <c r="A18" s="205"/>
      <c r="B18" s="200" t="s">
        <v>239</v>
      </c>
      <c r="C18" s="201" t="s">
        <v>274</v>
      </c>
      <c r="D18" s="201" t="s">
        <v>261</v>
      </c>
      <c r="E18" s="201" t="s">
        <v>269</v>
      </c>
    </row>
    <row r="19" spans="1:5" ht="54.75" customHeight="1" x14ac:dyDescent="0.3">
      <c r="A19" s="205"/>
      <c r="B19" s="201" t="s">
        <v>277</v>
      </c>
      <c r="C19" s="201" t="s">
        <v>278</v>
      </c>
      <c r="D19" s="201" t="s">
        <v>262</v>
      </c>
      <c r="E19" s="201" t="s">
        <v>298</v>
      </c>
    </row>
    <row r="20" spans="1:5" ht="57" customHeight="1" x14ac:dyDescent="0.3">
      <c r="A20" s="195"/>
      <c r="B20" s="201" t="s">
        <v>277</v>
      </c>
      <c r="C20" s="201" t="s">
        <v>279</v>
      </c>
      <c r="D20" s="201"/>
      <c r="E20" s="201"/>
    </row>
    <row r="21" spans="1:5" ht="67.5" customHeight="1" x14ac:dyDescent="0.3">
      <c r="A21" s="195"/>
      <c r="B21" s="201" t="s">
        <v>277</v>
      </c>
      <c r="C21" s="201" t="s">
        <v>280</v>
      </c>
      <c r="D21" s="201"/>
      <c r="E21" s="201"/>
    </row>
    <row r="22" spans="1:5" ht="57" customHeight="1" x14ac:dyDescent="0.3">
      <c r="A22" s="195"/>
      <c r="B22" s="201" t="s">
        <v>277</v>
      </c>
      <c r="C22" s="201" t="s">
        <v>305</v>
      </c>
      <c r="D22" s="201"/>
      <c r="E22" s="201"/>
    </row>
    <row r="23" spans="1:5" ht="41.25" customHeight="1" x14ac:dyDescent="0.3">
      <c r="A23" s="195"/>
      <c r="B23" s="201" t="s">
        <v>281</v>
      </c>
      <c r="C23" s="201" t="s">
        <v>306</v>
      </c>
      <c r="D23" s="201"/>
      <c r="E23" s="201"/>
    </row>
    <row r="24" spans="1:5" ht="31.2" x14ac:dyDescent="0.3">
      <c r="A24" s="205"/>
      <c r="B24" s="202" t="s">
        <v>282</v>
      </c>
      <c r="C24" s="203" t="s">
        <v>307</v>
      </c>
      <c r="D24" s="203" t="s">
        <v>285</v>
      </c>
      <c r="E24" s="203" t="s">
        <v>270</v>
      </c>
    </row>
    <row r="25" spans="1:5" ht="31.2" x14ac:dyDescent="0.3">
      <c r="A25" s="205"/>
      <c r="B25" s="202" t="s">
        <v>282</v>
      </c>
      <c r="C25" s="203"/>
      <c r="D25" s="203" t="s">
        <v>263</v>
      </c>
      <c r="E25" s="203" t="s">
        <v>134</v>
      </c>
    </row>
    <row r="26" spans="1:5" x14ac:dyDescent="0.3">
      <c r="A26" s="205"/>
      <c r="B26" s="202" t="s">
        <v>282</v>
      </c>
      <c r="C26" s="203"/>
      <c r="D26" s="203" t="s">
        <v>286</v>
      </c>
      <c r="E26" s="203" t="s">
        <v>134</v>
      </c>
    </row>
    <row r="27" spans="1:5" x14ac:dyDescent="0.3">
      <c r="A27" s="205"/>
      <c r="B27" s="202" t="s">
        <v>282</v>
      </c>
      <c r="C27" s="203"/>
      <c r="D27" s="203" t="s">
        <v>264</v>
      </c>
      <c r="E27" s="203" t="s">
        <v>134</v>
      </c>
    </row>
    <row r="28" spans="1:5" ht="46.8" x14ac:dyDescent="0.3">
      <c r="A28" s="205"/>
      <c r="B28" s="202" t="s">
        <v>283</v>
      </c>
      <c r="C28" s="203" t="s">
        <v>308</v>
      </c>
      <c r="D28" s="203" t="s">
        <v>254</v>
      </c>
      <c r="E28" s="203" t="s">
        <v>267</v>
      </c>
    </row>
    <row r="29" spans="1:5" ht="31.2" x14ac:dyDescent="0.3">
      <c r="A29" s="205"/>
      <c r="B29" s="203" t="s">
        <v>284</v>
      </c>
      <c r="C29" s="203" t="s">
        <v>190</v>
      </c>
      <c r="D29" s="203" t="s">
        <v>310</v>
      </c>
      <c r="E29" s="203" t="s">
        <v>270</v>
      </c>
    </row>
    <row r="30" spans="1:5" ht="60" customHeight="1" x14ac:dyDescent="0.3">
      <c r="A30" s="205"/>
      <c r="B30" s="203" t="s">
        <v>284</v>
      </c>
      <c r="C30" s="203" t="s">
        <v>309</v>
      </c>
      <c r="D30" s="203" t="s">
        <v>311</v>
      </c>
      <c r="E30" s="203" t="s">
        <v>134</v>
      </c>
    </row>
    <row r="31" spans="1:5" ht="31.2" x14ac:dyDescent="0.3">
      <c r="A31" s="205"/>
      <c r="B31" s="203" t="s">
        <v>284</v>
      </c>
      <c r="C31" s="203"/>
      <c r="D31" s="203" t="s">
        <v>265</v>
      </c>
      <c r="E31" s="203" t="s">
        <v>134</v>
      </c>
    </row>
    <row r="32" spans="1:5" ht="31.2" x14ac:dyDescent="0.3">
      <c r="B32" s="203" t="s">
        <v>284</v>
      </c>
      <c r="C32" s="203"/>
      <c r="D32" s="203" t="s">
        <v>289</v>
      </c>
      <c r="E32" s="203" t="s">
        <v>134</v>
      </c>
    </row>
    <row r="33" spans="2:5" ht="31.2" x14ac:dyDescent="0.3">
      <c r="B33" s="203" t="s">
        <v>284</v>
      </c>
      <c r="C33" s="203"/>
      <c r="D33" s="203" t="s">
        <v>266</v>
      </c>
      <c r="E33" s="203" t="s">
        <v>271</v>
      </c>
    </row>
    <row r="35" spans="2:5" x14ac:dyDescent="0.3">
      <c r="B35" s="193" t="s">
        <v>287</v>
      </c>
    </row>
    <row r="36" spans="2:5" x14ac:dyDescent="0.3">
      <c r="B36" s="193" t="s">
        <v>288</v>
      </c>
    </row>
  </sheetData>
  <autoFilter ref="B1:E33" xr:uid="{74A79236-F9E6-4B45-A6CB-6B56927AA168}"/>
  <mergeCells count="3">
    <mergeCell ref="A24:A31"/>
    <mergeCell ref="A2:A8"/>
    <mergeCell ref="A10:A19"/>
  </mergeCells>
  <conditionalFormatting sqref="AH2:AH3">
    <cfRule type="iconSet" priority="3">
      <iconSet iconSet="3Symbols" showValue="0">
        <cfvo type="percent" val="0"/>
        <cfvo type="num" val="0.7"/>
        <cfvo type="num" val="0.8"/>
      </iconSet>
    </cfRule>
  </conditionalFormatting>
  <conditionalFormatting sqref="AH4:AH7">
    <cfRule type="iconSet" priority="64">
      <iconSet iconSet="3Symbols" showValue="0">
        <cfvo type="percent" val="0"/>
        <cfvo type="num" val="0.7"/>
        <cfvo type="num" val="1"/>
      </iconSet>
    </cfRule>
  </conditionalFormatting>
  <conditionalFormatting sqref="AH8:AH9">
    <cfRule type="iconSet" priority="4">
      <iconSet iconSet="3Symbols" showValue="0">
        <cfvo type="percent" val="0"/>
        <cfvo type="num" val="0.7"/>
        <cfvo type="num" val="0.8"/>
      </iconSet>
    </cfRule>
  </conditionalFormatting>
  <conditionalFormatting sqref="AH10">
    <cfRule type="iconSet" priority="10">
      <iconSet iconSet="3Symbols" showValue="0">
        <cfvo type="percent" val="0"/>
        <cfvo type="num" val="0.7"/>
        <cfvo type="num" val="0.8"/>
      </iconSet>
    </cfRule>
  </conditionalFormatting>
  <conditionalFormatting sqref="AH11">
    <cfRule type="iconSet" priority="5">
      <iconSet iconSet="3Symbols" showValue="0">
        <cfvo type="percent" val="0"/>
        <cfvo type="num" val="0.7"/>
        <cfvo type="num" val="0.8"/>
      </iconSet>
    </cfRule>
  </conditionalFormatting>
  <conditionalFormatting sqref="AH12">
    <cfRule type="iconSet" priority="9">
      <iconSet iconSet="3Symbols" showValue="0">
        <cfvo type="percent" val="0"/>
        <cfvo type="num" val="0.7"/>
        <cfvo type="num" val="0.8"/>
      </iconSet>
    </cfRule>
  </conditionalFormatting>
  <conditionalFormatting sqref="AH13:AH14">
    <cfRule type="iconSet" priority="61">
      <iconSet iconSet="3Symbols" showValue="0">
        <cfvo type="percent" val="0"/>
        <cfvo type="num" val="0.7"/>
        <cfvo type="num" val="0.8"/>
      </iconSet>
    </cfRule>
  </conditionalFormatting>
  <conditionalFormatting sqref="AH15">
    <cfRule type="iconSet" priority="11">
      <iconSet iconSet="3Symbols" showValue="0">
        <cfvo type="percent" val="0"/>
        <cfvo type="num" val="0.7"/>
        <cfvo type="num" val="1"/>
      </iconSet>
    </cfRule>
  </conditionalFormatting>
  <conditionalFormatting sqref="AH16:AH17">
    <cfRule type="iconSet" priority="65">
      <iconSet iconSet="3Symbols" showValue="0">
        <cfvo type="percent" val="0"/>
        <cfvo type="num" val="0.7"/>
        <cfvo type="num" val="0.8"/>
      </iconSet>
    </cfRule>
  </conditionalFormatting>
  <conditionalFormatting sqref="AH24:AH27">
    <cfRule type="iconSet" priority="66">
      <iconSet iconSet="3Symbols" showValue="0">
        <cfvo type="percent" val="0"/>
        <cfvo type="num" val="0.7"/>
        <cfvo type="num" val="1"/>
      </iconSet>
    </cfRule>
  </conditionalFormatting>
  <conditionalFormatting sqref="AH29">
    <cfRule type="iconSet" priority="7">
      <iconSet iconSet="3Symbols" showValue="0">
        <cfvo type="percent" val="0"/>
        <cfvo type="num" val="0.7"/>
        <cfvo type="num" val="0.8"/>
      </iconSet>
    </cfRule>
  </conditionalFormatting>
  <conditionalFormatting sqref="AH30">
    <cfRule type="iconSet" priority="2">
      <iconSet iconSet="3Symbols" showValue="0">
        <cfvo type="percent" val="0"/>
        <cfvo type="num" val="0.7"/>
        <cfvo type="num" val="1"/>
      </iconSet>
    </cfRule>
  </conditionalFormatting>
  <conditionalFormatting sqref="AH31">
    <cfRule type="iconSet" priority="14">
      <iconSet iconSet="3Symbols" showValue="0">
        <cfvo type="percent" val="0"/>
        <cfvo type="num" val="0.7"/>
        <cfvo type="num" val="1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fitToWidth="0" orientation="landscape" r:id="rId1"/>
  <colBreaks count="1" manualBreakCount="1">
    <brk id="49" max="2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AB96-FCF9-4963-ADDD-091D2A6BE203}">
  <dimension ref="A1:O67"/>
  <sheetViews>
    <sheetView showGridLines="0" topLeftCell="B1" zoomScaleNormal="100" workbookViewId="0">
      <selection activeCell="O14" sqref="O14"/>
    </sheetView>
  </sheetViews>
  <sheetFormatPr defaultColWidth="72.109375" defaultRowHeight="14.4" x14ac:dyDescent="0.3"/>
  <cols>
    <col min="1" max="1" width="74.33203125" customWidth="1"/>
    <col min="2" max="2" width="15.109375" customWidth="1"/>
    <col min="3" max="3" width="14.33203125" customWidth="1"/>
    <col min="4" max="4" width="11.6640625" hidden="1" customWidth="1"/>
    <col min="5" max="5" width="11.109375" customWidth="1"/>
    <col min="6" max="7" width="0" hidden="1" customWidth="1"/>
    <col min="8" max="8" width="11.33203125" customWidth="1"/>
    <col min="9" max="9" width="11.44140625" customWidth="1"/>
    <col min="10" max="10" width="0" hidden="1" customWidth="1"/>
    <col min="11" max="11" width="16.44140625" customWidth="1"/>
    <col min="12" max="12" width="23.44140625" customWidth="1"/>
    <col min="13" max="13" width="19.44140625" hidden="1" customWidth="1"/>
    <col min="14" max="14" width="23.6640625" customWidth="1"/>
    <col min="15" max="15" width="24" customWidth="1"/>
  </cols>
  <sheetData>
    <row r="1" spans="1:14" ht="43.5" customHeight="1" x14ac:dyDescent="0.3">
      <c r="A1" s="41" t="s">
        <v>0</v>
      </c>
      <c r="B1" s="23" t="s">
        <v>1</v>
      </c>
      <c r="C1" s="24">
        <v>2018</v>
      </c>
      <c r="D1" s="25" t="s">
        <v>2</v>
      </c>
      <c r="E1" s="25">
        <v>2019</v>
      </c>
      <c r="F1" s="26" t="s">
        <v>15</v>
      </c>
      <c r="G1" s="27" t="s">
        <v>18</v>
      </c>
      <c r="H1" s="28">
        <v>2020</v>
      </c>
      <c r="I1" s="23" t="s">
        <v>3</v>
      </c>
      <c r="J1" s="29" t="s">
        <v>16</v>
      </c>
      <c r="K1" s="30" t="s">
        <v>17</v>
      </c>
      <c r="L1" s="29" t="s">
        <v>19</v>
      </c>
      <c r="M1" s="42"/>
      <c r="N1" s="43" t="s">
        <v>48</v>
      </c>
    </row>
    <row r="2" spans="1:14" ht="18" x14ac:dyDescent="0.3">
      <c r="A2" s="44" t="s">
        <v>13</v>
      </c>
      <c r="B2" s="31" t="s">
        <v>14</v>
      </c>
      <c r="C2" s="32">
        <v>12</v>
      </c>
      <c r="D2" s="33" t="s">
        <v>10</v>
      </c>
      <c r="E2" s="32">
        <v>11</v>
      </c>
      <c r="F2" s="34" t="s">
        <v>10</v>
      </c>
      <c r="G2" s="33" t="s">
        <v>10</v>
      </c>
      <c r="H2" s="32">
        <v>9</v>
      </c>
      <c r="I2" s="32">
        <v>10</v>
      </c>
      <c r="J2" s="35">
        <f t="shared" ref="J2:J13" si="0">H2/I2</f>
        <v>0.9</v>
      </c>
      <c r="K2" s="36">
        <f>H2/E2-1</f>
        <v>-0.18181818181818177</v>
      </c>
      <c r="L2" s="36">
        <v>1</v>
      </c>
      <c r="M2" s="45"/>
      <c r="N2" s="46"/>
    </row>
    <row r="3" spans="1:14" ht="36" hidden="1" x14ac:dyDescent="0.3">
      <c r="A3" s="47" t="s">
        <v>4</v>
      </c>
      <c r="B3" s="31" t="s">
        <v>5</v>
      </c>
      <c r="C3" s="33">
        <v>0.12</v>
      </c>
      <c r="D3" s="33">
        <v>0.15</v>
      </c>
      <c r="E3" s="33">
        <v>0.13</v>
      </c>
      <c r="F3" s="35">
        <f t="shared" ref="F3:F8" si="1">E3/D3</f>
        <v>0.8666666666666667</v>
      </c>
      <c r="G3" s="36">
        <v>0.8666666666666667</v>
      </c>
      <c r="H3" s="33">
        <v>0.14000000000000001</v>
      </c>
      <c r="I3" s="33">
        <v>0.19</v>
      </c>
      <c r="J3" s="35">
        <f t="shared" si="0"/>
        <v>0.73684210526315796</v>
      </c>
      <c r="K3" s="36">
        <f>H3/E3-1</f>
        <v>7.6923076923077094E-2</v>
      </c>
      <c r="L3" s="36">
        <v>0.73684210526315796</v>
      </c>
      <c r="M3" s="45"/>
      <c r="N3" s="46"/>
    </row>
    <row r="4" spans="1:14" ht="18" x14ac:dyDescent="0.3">
      <c r="A4" s="47" t="s">
        <v>41</v>
      </c>
      <c r="B4" s="31" t="s">
        <v>5</v>
      </c>
      <c r="C4" s="33">
        <v>0.04</v>
      </c>
      <c r="D4" s="33">
        <v>0.04</v>
      </c>
      <c r="E4" s="33">
        <v>0.05</v>
      </c>
      <c r="F4" s="35">
        <f t="shared" si="1"/>
        <v>1.25</v>
      </c>
      <c r="G4" s="36">
        <v>1.25</v>
      </c>
      <c r="H4" s="33">
        <v>0.03</v>
      </c>
      <c r="I4" s="33">
        <v>0.06</v>
      </c>
      <c r="J4" s="35">
        <f t="shared" si="0"/>
        <v>0.5</v>
      </c>
      <c r="K4" s="36">
        <f t="shared" ref="K4:K13" si="2">H4/E4-1</f>
        <v>-0.4</v>
      </c>
      <c r="L4" s="36">
        <v>0.5</v>
      </c>
      <c r="M4" s="45"/>
      <c r="N4" s="46"/>
    </row>
    <row r="5" spans="1:14" ht="18" x14ac:dyDescent="0.3">
      <c r="A5" s="47" t="s">
        <v>42</v>
      </c>
      <c r="B5" s="31" t="s">
        <v>5</v>
      </c>
      <c r="C5" s="33">
        <v>0.03</v>
      </c>
      <c r="D5" s="33">
        <v>0.03</v>
      </c>
      <c r="E5" s="33">
        <v>0.04</v>
      </c>
      <c r="F5" s="35">
        <f t="shared" si="1"/>
        <v>1.3333333333333335</v>
      </c>
      <c r="G5" s="36">
        <v>1.3333333333333335</v>
      </c>
      <c r="H5" s="33">
        <v>0.03</v>
      </c>
      <c r="I5" s="33">
        <v>0.05</v>
      </c>
      <c r="J5" s="35">
        <f t="shared" si="0"/>
        <v>0.6</v>
      </c>
      <c r="K5" s="36">
        <f t="shared" si="2"/>
        <v>-0.25</v>
      </c>
      <c r="L5" s="36">
        <v>0.6</v>
      </c>
      <c r="M5" s="45"/>
      <c r="N5" s="46"/>
    </row>
    <row r="6" spans="1:14" ht="18" hidden="1" x14ac:dyDescent="0.3">
      <c r="A6" s="47" t="s">
        <v>20</v>
      </c>
      <c r="B6" s="31" t="s">
        <v>6</v>
      </c>
      <c r="C6" s="37">
        <v>13.2</v>
      </c>
      <c r="D6" s="37">
        <v>12.5</v>
      </c>
      <c r="E6" s="37">
        <v>10</v>
      </c>
      <c r="F6" s="35">
        <f t="shared" si="1"/>
        <v>0.8</v>
      </c>
      <c r="G6" s="36">
        <v>0.8</v>
      </c>
      <c r="H6" s="37">
        <v>11.3</v>
      </c>
      <c r="I6" s="33">
        <v>11</v>
      </c>
      <c r="J6" s="35">
        <f t="shared" si="0"/>
        <v>1.0272727272727273</v>
      </c>
      <c r="K6" s="36">
        <f t="shared" si="2"/>
        <v>0.13000000000000012</v>
      </c>
      <c r="L6" s="36">
        <v>1.0272727272727273</v>
      </c>
      <c r="M6" s="45"/>
      <c r="N6" s="46"/>
    </row>
    <row r="7" spans="1:14" ht="18" x14ac:dyDescent="0.3">
      <c r="A7" s="47" t="s">
        <v>7</v>
      </c>
      <c r="B7" s="31" t="s">
        <v>6</v>
      </c>
      <c r="C7" s="37">
        <v>17.8</v>
      </c>
      <c r="D7" s="37">
        <v>16</v>
      </c>
      <c r="E7" s="37">
        <v>26.9</v>
      </c>
      <c r="F7" s="35">
        <f t="shared" si="1"/>
        <v>1.6812499999999999</v>
      </c>
      <c r="G7" s="36">
        <v>1.6812499999999999</v>
      </c>
      <c r="H7" s="37">
        <v>94.8</v>
      </c>
      <c r="I7" s="37">
        <v>28</v>
      </c>
      <c r="J7" s="35">
        <f t="shared" si="0"/>
        <v>3.3857142857142857</v>
      </c>
      <c r="K7" s="36">
        <f t="shared" si="2"/>
        <v>2.5241635687732344</v>
      </c>
      <c r="L7" s="36">
        <v>3.3857142857142857</v>
      </c>
      <c r="M7" s="45"/>
      <c r="N7" s="46"/>
    </row>
    <row r="8" spans="1:14" ht="36" x14ac:dyDescent="0.3">
      <c r="A8" s="47" t="s">
        <v>21</v>
      </c>
      <c r="B8" s="31" t="s">
        <v>8</v>
      </c>
      <c r="C8" s="38">
        <v>174</v>
      </c>
      <c r="D8" s="38">
        <v>102</v>
      </c>
      <c r="E8" s="38">
        <v>80</v>
      </c>
      <c r="F8" s="35">
        <f t="shared" si="1"/>
        <v>0.78431372549019607</v>
      </c>
      <c r="G8" s="36">
        <v>0.78431372549019607</v>
      </c>
      <c r="H8" s="38">
        <v>179</v>
      </c>
      <c r="I8" s="38">
        <v>102</v>
      </c>
      <c r="J8" s="35">
        <f t="shared" si="0"/>
        <v>1.7549019607843137</v>
      </c>
      <c r="K8" s="36">
        <f t="shared" si="2"/>
        <v>1.2374999999999998</v>
      </c>
      <c r="L8" s="36">
        <v>1.7549019607843137</v>
      </c>
      <c r="M8" s="45"/>
      <c r="N8" s="46"/>
    </row>
    <row r="9" spans="1:14" ht="36" hidden="1" x14ac:dyDescent="0.3">
      <c r="A9" s="47" t="s">
        <v>9</v>
      </c>
      <c r="B9" s="31" t="s">
        <v>5</v>
      </c>
      <c r="C9" s="33">
        <v>0.23</v>
      </c>
      <c r="D9" s="33" t="s">
        <v>10</v>
      </c>
      <c r="E9" s="33">
        <v>0.27</v>
      </c>
      <c r="F9" s="34" t="s">
        <v>10</v>
      </c>
      <c r="G9" s="33" t="s">
        <v>10</v>
      </c>
      <c r="H9" s="33">
        <v>0.23</v>
      </c>
      <c r="I9" s="33">
        <v>0.23</v>
      </c>
      <c r="J9" s="35">
        <f t="shared" si="0"/>
        <v>1</v>
      </c>
      <c r="K9" s="36">
        <f t="shared" si="2"/>
        <v>-0.14814814814814814</v>
      </c>
      <c r="L9" s="36">
        <v>1</v>
      </c>
      <c r="M9" s="45"/>
      <c r="N9" s="46"/>
    </row>
    <row r="10" spans="1:14" ht="18" x14ac:dyDescent="0.3">
      <c r="A10" s="47" t="s">
        <v>11</v>
      </c>
      <c r="B10" s="31" t="s">
        <v>12</v>
      </c>
      <c r="C10" s="39">
        <v>456.8</v>
      </c>
      <c r="D10" s="39" t="s">
        <v>10</v>
      </c>
      <c r="E10" s="39">
        <v>477.9</v>
      </c>
      <c r="F10" s="40" t="s">
        <v>10</v>
      </c>
      <c r="G10" s="39" t="s">
        <v>10</v>
      </c>
      <c r="H10" s="39">
        <v>568.6</v>
      </c>
      <c r="I10" s="39">
        <v>525</v>
      </c>
      <c r="J10" s="35">
        <f t="shared" si="0"/>
        <v>1.083047619047619</v>
      </c>
      <c r="K10" s="36">
        <f t="shared" si="2"/>
        <v>0.18978865871521244</v>
      </c>
      <c r="L10" s="36">
        <v>1.083047619047619</v>
      </c>
      <c r="M10" s="45"/>
      <c r="N10" s="46"/>
    </row>
    <row r="11" spans="1:14" ht="18" x14ac:dyDescent="0.3">
      <c r="A11" s="47" t="s">
        <v>34</v>
      </c>
      <c r="B11" s="31" t="s">
        <v>12</v>
      </c>
      <c r="C11" s="39">
        <v>78.599999999999994</v>
      </c>
      <c r="D11" s="39" t="s">
        <v>10</v>
      </c>
      <c r="E11" s="39">
        <v>160.9</v>
      </c>
      <c r="F11" s="40" t="s">
        <v>10</v>
      </c>
      <c r="G11" s="39" t="s">
        <v>10</v>
      </c>
      <c r="H11" s="39">
        <v>599.79999999999995</v>
      </c>
      <c r="I11" s="39">
        <v>610</v>
      </c>
      <c r="J11" s="35">
        <f t="shared" si="0"/>
        <v>0.98327868852459011</v>
      </c>
      <c r="K11" s="36">
        <f>H11/E11-1</f>
        <v>2.7277812305779983</v>
      </c>
      <c r="L11" s="36">
        <v>0.6</v>
      </c>
      <c r="M11" s="45"/>
      <c r="N11" s="46"/>
    </row>
    <row r="12" spans="1:14" ht="18" x14ac:dyDescent="0.3">
      <c r="A12" s="47" t="s">
        <v>39</v>
      </c>
      <c r="B12" s="31" t="s">
        <v>6</v>
      </c>
      <c r="C12" s="32">
        <v>35</v>
      </c>
      <c r="D12" s="33" t="s">
        <v>10</v>
      </c>
      <c r="E12" s="39">
        <v>42.1</v>
      </c>
      <c r="F12" s="34" t="s">
        <v>10</v>
      </c>
      <c r="G12" s="33" t="s">
        <v>10</v>
      </c>
      <c r="H12" s="39">
        <v>134</v>
      </c>
      <c r="I12" s="39">
        <v>110</v>
      </c>
      <c r="J12" s="35">
        <f t="shared" si="0"/>
        <v>1.2181818181818183</v>
      </c>
      <c r="K12" s="36">
        <f t="shared" si="2"/>
        <v>2.182897862232779</v>
      </c>
      <c r="L12" s="36">
        <v>1.2181818181818183</v>
      </c>
      <c r="M12" s="45"/>
      <c r="N12" s="46"/>
    </row>
    <row r="13" spans="1:14" ht="18" x14ac:dyDescent="0.3">
      <c r="A13" s="47" t="s">
        <v>40</v>
      </c>
      <c r="B13" s="31" t="s">
        <v>6</v>
      </c>
      <c r="C13" s="32">
        <v>9</v>
      </c>
      <c r="D13" s="33" t="s">
        <v>10</v>
      </c>
      <c r="E13" s="32">
        <v>21</v>
      </c>
      <c r="F13" s="34" t="s">
        <v>10</v>
      </c>
      <c r="G13" s="33" t="s">
        <v>10</v>
      </c>
      <c r="H13" s="32">
        <v>76</v>
      </c>
      <c r="I13" s="32">
        <v>65</v>
      </c>
      <c r="J13" s="35">
        <f t="shared" si="0"/>
        <v>1.1692307692307693</v>
      </c>
      <c r="K13" s="36">
        <f t="shared" si="2"/>
        <v>2.6190476190476191</v>
      </c>
      <c r="L13" s="36">
        <v>1.1692307692307693</v>
      </c>
      <c r="M13" s="45"/>
      <c r="N13" s="46"/>
    </row>
    <row r="18" spans="1:14" ht="36" x14ac:dyDescent="0.3">
      <c r="A18" s="41" t="s">
        <v>0</v>
      </c>
      <c r="B18" s="23" t="s">
        <v>1</v>
      </c>
      <c r="C18" s="24">
        <v>2018</v>
      </c>
      <c r="D18" s="25" t="s">
        <v>2</v>
      </c>
      <c r="E18" s="25">
        <v>2019</v>
      </c>
      <c r="F18" s="26" t="s">
        <v>15</v>
      </c>
      <c r="G18" s="27" t="s">
        <v>18</v>
      </c>
      <c r="H18" s="28">
        <v>2020</v>
      </c>
      <c r="I18" s="23" t="s">
        <v>3</v>
      </c>
      <c r="J18" s="29" t="s">
        <v>16</v>
      </c>
      <c r="K18" s="30" t="s">
        <v>17</v>
      </c>
      <c r="L18" s="29" t="s">
        <v>19</v>
      </c>
      <c r="M18" s="42"/>
      <c r="N18" s="43" t="s">
        <v>48</v>
      </c>
    </row>
    <row r="19" spans="1:14" ht="18" x14ac:dyDescent="0.3">
      <c r="A19" s="47" t="s">
        <v>22</v>
      </c>
      <c r="B19" s="31" t="s">
        <v>5</v>
      </c>
      <c r="C19" s="32" t="s">
        <v>10</v>
      </c>
      <c r="D19" s="33"/>
      <c r="E19" s="32" t="s">
        <v>10</v>
      </c>
      <c r="F19" s="34"/>
      <c r="G19" s="33"/>
      <c r="H19" s="48">
        <v>0.128</v>
      </c>
      <c r="I19" s="32" t="s">
        <v>10</v>
      </c>
      <c r="J19" s="35" t="e">
        <f>H19/I19</f>
        <v>#VALUE!</v>
      </c>
      <c r="K19" s="36" t="s">
        <v>10</v>
      </c>
      <c r="L19" s="36" t="s">
        <v>10</v>
      </c>
      <c r="M19" s="42"/>
      <c r="N19" s="46"/>
    </row>
    <row r="23" spans="1:14" ht="36" x14ac:dyDescent="0.3">
      <c r="A23" s="41" t="s">
        <v>0</v>
      </c>
      <c r="B23" s="23" t="s">
        <v>1</v>
      </c>
      <c r="C23" s="24">
        <v>2018</v>
      </c>
      <c r="D23" s="25" t="s">
        <v>2</v>
      </c>
      <c r="E23" s="25">
        <v>2019</v>
      </c>
      <c r="F23" s="26" t="s">
        <v>15</v>
      </c>
      <c r="G23" s="27" t="s">
        <v>18</v>
      </c>
      <c r="H23" s="28">
        <v>2020</v>
      </c>
      <c r="I23" s="23" t="s">
        <v>3</v>
      </c>
      <c r="J23" s="29" t="s">
        <v>16</v>
      </c>
      <c r="K23" s="30" t="s">
        <v>17</v>
      </c>
      <c r="L23" s="29" t="s">
        <v>19</v>
      </c>
      <c r="M23" s="42"/>
      <c r="N23" s="43" t="s">
        <v>48</v>
      </c>
    </row>
    <row r="24" spans="1:14" ht="18" x14ac:dyDescent="0.3">
      <c r="A24" s="47" t="s">
        <v>43</v>
      </c>
      <c r="B24" s="31" t="s">
        <v>6</v>
      </c>
      <c r="C24" s="39">
        <v>57.6</v>
      </c>
      <c r="D24" s="33"/>
      <c r="E24" s="39">
        <v>36.700000000000003</v>
      </c>
      <c r="F24" s="34"/>
      <c r="G24" s="33"/>
      <c r="H24" s="39">
        <v>41.2</v>
      </c>
      <c r="I24" s="39">
        <v>53.1</v>
      </c>
      <c r="J24" s="35">
        <f>H24/I24</f>
        <v>0.77589453860640301</v>
      </c>
      <c r="K24" s="36">
        <f>H24/E24-1</f>
        <v>0.12261580381471382</v>
      </c>
      <c r="L24" s="36">
        <v>0.6</v>
      </c>
      <c r="M24" s="42"/>
      <c r="N24" s="46"/>
    </row>
    <row r="28" spans="1:14" ht="36" x14ac:dyDescent="0.3">
      <c r="A28" s="41" t="s">
        <v>0</v>
      </c>
      <c r="B28" s="23" t="s">
        <v>1</v>
      </c>
      <c r="C28" s="24">
        <v>2018</v>
      </c>
      <c r="D28" s="25" t="s">
        <v>2</v>
      </c>
      <c r="E28" s="25">
        <v>2019</v>
      </c>
      <c r="F28" s="26" t="s">
        <v>15</v>
      </c>
      <c r="G28" s="27" t="s">
        <v>18</v>
      </c>
      <c r="H28" s="28">
        <v>2020</v>
      </c>
      <c r="I28" s="23" t="s">
        <v>3</v>
      </c>
      <c r="J28" s="29" t="s">
        <v>16</v>
      </c>
      <c r="K28" s="30" t="s">
        <v>17</v>
      </c>
      <c r="L28" s="29" t="s">
        <v>19</v>
      </c>
      <c r="M28" s="42"/>
      <c r="N28" s="43" t="s">
        <v>48</v>
      </c>
    </row>
    <row r="29" spans="1:14" ht="18" x14ac:dyDescent="0.3">
      <c r="A29" s="47" t="s">
        <v>44</v>
      </c>
      <c r="B29" s="31" t="s">
        <v>12</v>
      </c>
      <c r="C29" s="32">
        <v>60146</v>
      </c>
      <c r="D29" s="33"/>
      <c r="E29" s="32">
        <v>49866</v>
      </c>
      <c r="F29" s="34"/>
      <c r="G29" s="33"/>
      <c r="H29" s="32">
        <v>52343</v>
      </c>
      <c r="I29" s="32">
        <v>54500</v>
      </c>
      <c r="J29" s="35">
        <f>H29/I29</f>
        <v>0.96042201834862384</v>
      </c>
      <c r="K29" s="36">
        <f>H29/E29-1</f>
        <v>4.9673123972245659E-2</v>
      </c>
      <c r="L29" s="36">
        <v>0.6</v>
      </c>
      <c r="M29" s="42"/>
      <c r="N29" s="46"/>
    </row>
    <row r="33" spans="1:14" ht="36" x14ac:dyDescent="0.3">
      <c r="A33" s="41" t="s">
        <v>0</v>
      </c>
      <c r="B33" s="23" t="s">
        <v>1</v>
      </c>
      <c r="C33" s="24">
        <v>2018</v>
      </c>
      <c r="D33" s="25" t="s">
        <v>2</v>
      </c>
      <c r="E33" s="25">
        <v>2019</v>
      </c>
      <c r="F33" s="26" t="s">
        <v>15</v>
      </c>
      <c r="G33" s="27" t="s">
        <v>18</v>
      </c>
      <c r="H33" s="28">
        <v>2020</v>
      </c>
      <c r="I33" s="23" t="s">
        <v>3</v>
      </c>
      <c r="J33" s="29" t="s">
        <v>16</v>
      </c>
      <c r="K33" s="30" t="s">
        <v>17</v>
      </c>
      <c r="L33" s="29" t="s">
        <v>19</v>
      </c>
      <c r="M33" s="50"/>
      <c r="N33" s="43" t="s">
        <v>48</v>
      </c>
    </row>
    <row r="34" spans="1:14" ht="18" x14ac:dyDescent="0.3">
      <c r="A34" s="47" t="s">
        <v>35</v>
      </c>
      <c r="B34" s="31" t="s">
        <v>14</v>
      </c>
      <c r="C34" s="32">
        <v>0</v>
      </c>
      <c r="D34" s="33"/>
      <c r="E34" s="32">
        <v>18</v>
      </c>
      <c r="F34" s="34"/>
      <c r="G34" s="33"/>
      <c r="H34" s="32">
        <v>21</v>
      </c>
      <c r="I34" s="32">
        <v>21</v>
      </c>
      <c r="J34" s="35">
        <f>H34/I34</f>
        <v>1</v>
      </c>
      <c r="K34" s="36">
        <f>H34/E34-1</f>
        <v>0.16666666666666674</v>
      </c>
      <c r="L34" s="36">
        <v>1</v>
      </c>
      <c r="M34" s="49"/>
      <c r="N34" s="46"/>
    </row>
    <row r="35" spans="1:14" ht="18" x14ac:dyDescent="0.3">
      <c r="A35" s="47" t="s">
        <v>45</v>
      </c>
      <c r="B35" s="31" t="s">
        <v>5</v>
      </c>
      <c r="C35" s="33">
        <v>26.5</v>
      </c>
      <c r="D35" s="33"/>
      <c r="E35" s="33">
        <v>36.5</v>
      </c>
      <c r="F35" s="35"/>
      <c r="G35" s="36"/>
      <c r="H35" s="33">
        <v>35.4</v>
      </c>
      <c r="I35" s="37">
        <v>50</v>
      </c>
      <c r="J35" s="35">
        <f>H35/I35</f>
        <v>0.70799999999999996</v>
      </c>
      <c r="K35" s="36">
        <f>H35/E35-1</f>
        <v>-3.013698630136985E-2</v>
      </c>
      <c r="L35" s="36">
        <v>0.6</v>
      </c>
      <c r="M35" s="49"/>
      <c r="N35" s="51"/>
    </row>
    <row r="36" spans="1:14" ht="18" x14ac:dyDescent="0.3">
      <c r="A36" s="47" t="s">
        <v>46</v>
      </c>
      <c r="B36" s="31" t="s">
        <v>14</v>
      </c>
      <c r="C36" s="33">
        <v>0</v>
      </c>
      <c r="D36" s="33"/>
      <c r="E36" s="33">
        <v>9</v>
      </c>
      <c r="F36" s="35"/>
      <c r="G36" s="36"/>
      <c r="H36" s="33">
        <v>11</v>
      </c>
      <c r="I36" s="33">
        <v>12</v>
      </c>
      <c r="J36" s="35">
        <f>H36/I36</f>
        <v>0.91666666666666663</v>
      </c>
      <c r="K36" s="36">
        <f>H36/E36-1</f>
        <v>0.22222222222222232</v>
      </c>
      <c r="L36" s="36">
        <v>0.6</v>
      </c>
      <c r="M36" s="49"/>
      <c r="N36" s="51"/>
    </row>
    <row r="37" spans="1:14" ht="18" x14ac:dyDescent="0.3">
      <c r="A37" s="47" t="s">
        <v>37</v>
      </c>
      <c r="B37" s="31" t="s">
        <v>5</v>
      </c>
      <c r="C37" s="33">
        <v>0</v>
      </c>
      <c r="D37" s="33"/>
      <c r="E37" s="33">
        <v>5.5</v>
      </c>
      <c r="F37" s="35"/>
      <c r="G37" s="36"/>
      <c r="H37" s="33">
        <v>10.199999999999999</v>
      </c>
      <c r="I37" s="37">
        <v>10</v>
      </c>
      <c r="J37" s="35">
        <f>H37/I37</f>
        <v>1.02</v>
      </c>
      <c r="K37" s="36">
        <f>H37/E37-1</f>
        <v>0.8545454545454545</v>
      </c>
      <c r="L37" s="36">
        <v>1.02</v>
      </c>
      <c r="M37" s="49"/>
      <c r="N37" s="51"/>
    </row>
    <row r="40" spans="1:14" x14ac:dyDescent="0.3">
      <c r="M40" s="22" t="s">
        <v>33</v>
      </c>
    </row>
    <row r="42" spans="1:14" ht="36" x14ac:dyDescent="0.3">
      <c r="A42" s="41" t="s">
        <v>0</v>
      </c>
      <c r="B42" s="23" t="s">
        <v>1</v>
      </c>
      <c r="C42" s="24">
        <v>2018</v>
      </c>
      <c r="D42" s="25" t="s">
        <v>2</v>
      </c>
      <c r="E42" s="25">
        <v>2019</v>
      </c>
      <c r="F42" s="26" t="s">
        <v>15</v>
      </c>
      <c r="G42" s="27" t="s">
        <v>18</v>
      </c>
      <c r="H42" s="28">
        <v>2020</v>
      </c>
      <c r="I42" s="23" t="s">
        <v>3</v>
      </c>
      <c r="J42" s="29" t="s">
        <v>16</v>
      </c>
      <c r="K42" s="30" t="s">
        <v>17</v>
      </c>
      <c r="L42" s="29" t="s">
        <v>19</v>
      </c>
      <c r="M42" s="50"/>
      <c r="N42" s="43" t="s">
        <v>48</v>
      </c>
    </row>
    <row r="43" spans="1:14" ht="18" x14ac:dyDescent="0.3">
      <c r="A43" s="47" t="s">
        <v>23</v>
      </c>
      <c r="B43" s="31" t="s">
        <v>5</v>
      </c>
      <c r="C43" s="32" t="s">
        <v>10</v>
      </c>
      <c r="D43" s="33"/>
      <c r="E43" s="32" t="s">
        <v>10</v>
      </c>
      <c r="F43" s="34"/>
      <c r="G43" s="33"/>
      <c r="H43" s="32">
        <v>42</v>
      </c>
      <c r="I43" s="32">
        <v>50</v>
      </c>
      <c r="J43" s="35">
        <f>H43/I43</f>
        <v>0.84</v>
      </c>
      <c r="K43" s="36" t="s">
        <v>10</v>
      </c>
      <c r="L43" s="36">
        <v>0.6</v>
      </c>
      <c r="M43" s="50"/>
      <c r="N43" s="46"/>
    </row>
    <row r="48" spans="1:14" ht="36" x14ac:dyDescent="0.3">
      <c r="A48" s="41" t="s">
        <v>0</v>
      </c>
      <c r="B48" s="23" t="s">
        <v>1</v>
      </c>
      <c r="C48" s="24">
        <v>2018</v>
      </c>
      <c r="D48" s="25" t="s">
        <v>2</v>
      </c>
      <c r="E48" s="25">
        <v>2019</v>
      </c>
      <c r="F48" s="26" t="s">
        <v>15</v>
      </c>
      <c r="G48" s="27" t="s">
        <v>18</v>
      </c>
      <c r="H48" s="28">
        <v>2020</v>
      </c>
      <c r="I48" s="23" t="s">
        <v>3</v>
      </c>
      <c r="J48" s="29" t="s">
        <v>16</v>
      </c>
      <c r="K48" s="30" t="s">
        <v>17</v>
      </c>
      <c r="L48" s="43" t="s">
        <v>19</v>
      </c>
      <c r="M48" s="21"/>
    </row>
    <row r="49" spans="1:15" ht="18" x14ac:dyDescent="0.3">
      <c r="A49" s="47" t="s">
        <v>24</v>
      </c>
      <c r="B49" s="31" t="s">
        <v>6</v>
      </c>
      <c r="C49" s="39">
        <v>621.1</v>
      </c>
      <c r="D49" s="39"/>
      <c r="E49" s="39">
        <v>526.70000000000005</v>
      </c>
      <c r="F49" s="40"/>
      <c r="G49" s="39"/>
      <c r="H49" s="39">
        <v>493.3</v>
      </c>
      <c r="I49" s="39">
        <v>505</v>
      </c>
      <c r="J49" s="35">
        <f>H49/I49</f>
        <v>0.97683168316831681</v>
      </c>
      <c r="K49" s="36">
        <f>H49/E49-1</f>
        <v>-6.3413707993165036E-2</v>
      </c>
      <c r="L49" s="46">
        <v>1</v>
      </c>
      <c r="M49" s="21"/>
    </row>
    <row r="53" spans="1:15" ht="15" thickBot="1" x14ac:dyDescent="0.35"/>
    <row r="54" spans="1:15" ht="36.6" thickBot="1" x14ac:dyDescent="0.35">
      <c r="A54" s="8" t="s">
        <v>0</v>
      </c>
      <c r="B54" s="9" t="s">
        <v>1</v>
      </c>
      <c r="C54" s="10">
        <v>2018</v>
      </c>
      <c r="D54" s="11" t="s">
        <v>2</v>
      </c>
      <c r="E54" s="11">
        <v>2019</v>
      </c>
      <c r="F54" s="12" t="s">
        <v>15</v>
      </c>
      <c r="G54" s="13" t="s">
        <v>18</v>
      </c>
      <c r="H54" s="14">
        <v>2020</v>
      </c>
      <c r="I54" s="9" t="s">
        <v>3</v>
      </c>
      <c r="J54" s="15" t="s">
        <v>16</v>
      </c>
      <c r="K54" s="16" t="s">
        <v>17</v>
      </c>
      <c r="L54" s="17" t="s">
        <v>19</v>
      </c>
    </row>
    <row r="55" spans="1:15" ht="36.6" thickBot="1" x14ac:dyDescent="0.35">
      <c r="A55" s="1" t="s">
        <v>25</v>
      </c>
      <c r="B55" s="2" t="s">
        <v>14</v>
      </c>
      <c r="C55" s="6" t="s">
        <v>10</v>
      </c>
      <c r="D55" s="6"/>
      <c r="E55" s="6" t="s">
        <v>10</v>
      </c>
      <c r="F55" s="7"/>
      <c r="G55" s="6"/>
      <c r="H55" s="6" t="s">
        <v>10</v>
      </c>
      <c r="I55" s="6" t="s">
        <v>10</v>
      </c>
      <c r="J55" s="3" t="e">
        <f>H55/I55</f>
        <v>#VALUE!</v>
      </c>
      <c r="K55" s="4" t="s">
        <v>10</v>
      </c>
      <c r="L55" s="18" t="s">
        <v>26</v>
      </c>
    </row>
    <row r="59" spans="1:15" ht="15" thickBot="1" x14ac:dyDescent="0.35"/>
    <row r="60" spans="1:15" ht="58.5" customHeight="1" thickBot="1" x14ac:dyDescent="0.35">
      <c r="A60" s="8" t="s">
        <v>0</v>
      </c>
      <c r="B60" s="9" t="s">
        <v>1</v>
      </c>
      <c r="C60" s="10" t="s">
        <v>28</v>
      </c>
      <c r="D60" s="11" t="s">
        <v>2</v>
      </c>
      <c r="E60" s="11" t="s">
        <v>29</v>
      </c>
      <c r="F60" s="12" t="s">
        <v>15</v>
      </c>
      <c r="G60" s="13" t="s">
        <v>18</v>
      </c>
      <c r="H60" s="14" t="s">
        <v>30</v>
      </c>
      <c r="I60" s="14" t="s">
        <v>31</v>
      </c>
      <c r="J60" s="14"/>
      <c r="K60" s="14" t="s">
        <v>32</v>
      </c>
      <c r="L60" s="9" t="s">
        <v>3</v>
      </c>
      <c r="M60" s="15" t="s">
        <v>16</v>
      </c>
      <c r="N60" s="16" t="s">
        <v>17</v>
      </c>
      <c r="O60" s="17" t="s">
        <v>19</v>
      </c>
    </row>
    <row r="61" spans="1:15" ht="18.600000000000001" thickBot="1" x14ac:dyDescent="0.35">
      <c r="A61" s="1" t="s">
        <v>47</v>
      </c>
      <c r="B61" s="2" t="s">
        <v>14</v>
      </c>
      <c r="C61" s="19">
        <v>5.4</v>
      </c>
      <c r="D61" s="19"/>
      <c r="E61" s="19">
        <v>7.26</v>
      </c>
      <c r="F61" s="20"/>
      <c r="G61" s="19"/>
      <c r="H61" s="19">
        <v>7.94</v>
      </c>
      <c r="I61" s="19">
        <v>9.68</v>
      </c>
      <c r="J61" s="19"/>
      <c r="K61" s="19" t="s">
        <v>10</v>
      </c>
      <c r="L61" s="19">
        <v>9.68</v>
      </c>
      <c r="M61" s="3" t="s">
        <v>10</v>
      </c>
      <c r="N61" s="4" t="s">
        <v>10</v>
      </c>
      <c r="O61" s="5" t="s">
        <v>10</v>
      </c>
    </row>
    <row r="65" spans="1:12" ht="15" thickBot="1" x14ac:dyDescent="0.35"/>
    <row r="66" spans="1:12" ht="36.6" thickBot="1" x14ac:dyDescent="0.35">
      <c r="A66" s="8" t="s">
        <v>0</v>
      </c>
      <c r="B66" s="9" t="s">
        <v>1</v>
      </c>
      <c r="C66" s="10">
        <v>2018</v>
      </c>
      <c r="D66" s="11" t="s">
        <v>2</v>
      </c>
      <c r="E66" s="11">
        <v>2019</v>
      </c>
      <c r="F66" s="12" t="s">
        <v>15</v>
      </c>
      <c r="G66" s="13" t="s">
        <v>18</v>
      </c>
      <c r="H66" s="14">
        <v>2020</v>
      </c>
      <c r="I66" s="9" t="s">
        <v>3</v>
      </c>
      <c r="J66" s="15" t="s">
        <v>16</v>
      </c>
      <c r="K66" s="16" t="s">
        <v>17</v>
      </c>
      <c r="L66" s="17" t="s">
        <v>19</v>
      </c>
    </row>
    <row r="67" spans="1:12" ht="18.600000000000001" thickBot="1" x14ac:dyDescent="0.35">
      <c r="A67" s="1" t="s">
        <v>27</v>
      </c>
      <c r="B67" s="2" t="s">
        <v>5</v>
      </c>
      <c r="C67" s="6" t="s">
        <v>10</v>
      </c>
      <c r="D67" s="6"/>
      <c r="E67" s="6" t="s">
        <v>10</v>
      </c>
      <c r="F67" s="7"/>
      <c r="G67" s="6"/>
      <c r="H67" s="4">
        <v>1.41</v>
      </c>
      <c r="I67" s="4">
        <v>0.8</v>
      </c>
      <c r="J67" s="3">
        <f>H67/I67</f>
        <v>1.7624999999999997</v>
      </c>
      <c r="K67" s="4" t="s">
        <v>10</v>
      </c>
      <c r="L67" s="5">
        <v>176</v>
      </c>
    </row>
  </sheetData>
  <conditionalFormatting sqref="L2">
    <cfRule type="iconSet" priority="47">
      <iconSet iconSet="3Symbols" showValue="0">
        <cfvo type="percent" val="0"/>
        <cfvo type="num" val="0.7"/>
        <cfvo type="num" val="1"/>
      </iconSet>
    </cfRule>
  </conditionalFormatting>
  <conditionalFormatting sqref="L3:L13">
    <cfRule type="iconSet" priority="57">
      <iconSet iconSet="3Symbols" showValue="0">
        <cfvo type="percent" val="0"/>
        <cfvo type="num" val="0.7"/>
        <cfvo type="num" val="0.8"/>
      </iconSet>
    </cfRule>
  </conditionalFormatting>
  <conditionalFormatting sqref="L19">
    <cfRule type="iconSet" priority="44">
      <iconSet iconSet="3Symbols" showValue="0">
        <cfvo type="percent" val="0"/>
        <cfvo type="num" val="0.7"/>
        <cfvo type="num" val="0.8"/>
      </iconSet>
    </cfRule>
  </conditionalFormatting>
  <conditionalFormatting sqref="L24">
    <cfRule type="iconSet" priority="39">
      <iconSet iconSet="3Symbols" showValue="0">
        <cfvo type="percent" val="0"/>
        <cfvo type="num" val="0.7"/>
        <cfvo type="num" val="1"/>
      </iconSet>
    </cfRule>
  </conditionalFormatting>
  <conditionalFormatting sqref="L29">
    <cfRule type="iconSet" priority="36">
      <iconSet iconSet="3Symbols" showValue="0">
        <cfvo type="percent" val="0"/>
        <cfvo type="num" val="0.7"/>
        <cfvo type="num" val="1"/>
      </iconSet>
    </cfRule>
  </conditionalFormatting>
  <conditionalFormatting sqref="L34:L37">
    <cfRule type="iconSet" priority="11">
      <iconSet iconSet="3Symbols" showValue="0">
        <cfvo type="percent" val="0"/>
        <cfvo type="num" val="0.7"/>
        <cfvo type="num" val="1"/>
      </iconSet>
    </cfRule>
  </conditionalFormatting>
  <conditionalFormatting sqref="L43">
    <cfRule type="iconSet" priority="10">
      <iconSet iconSet="3Symbols" showValue="0">
        <cfvo type="percent" val="0"/>
        <cfvo type="num" val="0.7"/>
        <cfvo type="num" val="1"/>
      </iconSet>
    </cfRule>
  </conditionalFormatting>
  <conditionalFormatting sqref="L49">
    <cfRule type="iconSet" priority="9">
      <iconSet iconSet="3Symbols" showValue="0">
        <cfvo type="percent" val="0"/>
        <cfvo type="num" val="0.7"/>
        <cfvo type="num" val="1"/>
      </iconSet>
    </cfRule>
  </conditionalFormatting>
  <conditionalFormatting sqref="L55">
    <cfRule type="iconSet" priority="21">
      <iconSet iconSet="3Symbols" showValue="0">
        <cfvo type="percent" val="0"/>
        <cfvo type="num" val="0.7"/>
        <cfvo type="num" val="0.8"/>
      </iconSet>
    </cfRule>
  </conditionalFormatting>
  <conditionalFormatting sqref="L67">
    <cfRule type="iconSet" priority="12">
      <iconSet iconSet="3Symbols" showValue="0">
        <cfvo type="percent" val="0"/>
        <cfvo type="num" val="0.7"/>
        <cfvo type="num" val="1"/>
      </iconSet>
    </cfRule>
  </conditionalFormatting>
  <conditionalFormatting sqref="N2">
    <cfRule type="iconSet" priority="6">
      <iconSet iconSet="3Symbols" showValue="0">
        <cfvo type="percent" val="0"/>
        <cfvo type="num" val="0.7"/>
        <cfvo type="num" val="1"/>
      </iconSet>
    </cfRule>
  </conditionalFormatting>
  <conditionalFormatting sqref="N3:N13">
    <cfRule type="iconSet" priority="7">
      <iconSet iconSet="3Symbols" showValue="0">
        <cfvo type="percent" val="0"/>
        <cfvo type="num" val="0.7"/>
        <cfvo type="num" val="0.8"/>
      </iconSet>
    </cfRule>
  </conditionalFormatting>
  <conditionalFormatting sqref="N19">
    <cfRule type="iconSet" priority="5">
      <iconSet iconSet="3Symbols" showValue="0">
        <cfvo type="percent" val="0"/>
        <cfvo type="num" val="0.7"/>
        <cfvo type="num" val="0.8"/>
      </iconSet>
    </cfRule>
  </conditionalFormatting>
  <conditionalFormatting sqref="N24">
    <cfRule type="iconSet" priority="4">
      <iconSet iconSet="3Symbols" showValue="0">
        <cfvo type="percent" val="0"/>
        <cfvo type="num" val="0.7"/>
        <cfvo type="num" val="0.8"/>
      </iconSet>
    </cfRule>
  </conditionalFormatting>
  <conditionalFormatting sqref="N29">
    <cfRule type="iconSet" priority="3">
      <iconSet iconSet="3Symbols" showValue="0">
        <cfvo type="percent" val="0"/>
        <cfvo type="num" val="0.7"/>
        <cfvo type="num" val="0.8"/>
      </iconSet>
    </cfRule>
  </conditionalFormatting>
  <conditionalFormatting sqref="N34">
    <cfRule type="iconSet" priority="2">
      <iconSet iconSet="3Symbols" showValue="0">
        <cfvo type="percent" val="0"/>
        <cfvo type="num" val="0.7"/>
        <cfvo type="num" val="0.8"/>
      </iconSet>
    </cfRule>
  </conditionalFormatting>
  <conditionalFormatting sqref="N43">
    <cfRule type="iconSet" priority="1">
      <iconSet iconSet="3Symbols" showValue="0">
        <cfvo type="percent" val="0"/>
        <cfvo type="num" val="0.7"/>
        <cfvo type="num" val="0.8"/>
      </iconSet>
    </cfRule>
  </conditionalFormatting>
  <conditionalFormatting sqref="O61">
    <cfRule type="iconSet" priority="15">
      <iconSet iconSet="3Symbols" showValue="0">
        <cfvo type="percent" val="0"/>
        <cfvo type="num" val="0.7"/>
        <cfvo type="num" val="0.8"/>
      </iconSet>
    </cfRule>
  </conditionalFormatting>
  <pageMargins left="0.511811024" right="0.511811024" top="0.78740157499999996" bottom="0.78740157499999996" header="0.31496062000000002" footer="0.31496062000000002"/>
  <pageSetup paperSize="9" scale="8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75EBFF45-C8C7-4E8F-83C6-818436346140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55" id="{54830D11-8AD7-49DE-A17A-E72345ACEDEB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G3:G13</xm:sqref>
        </x14:conditionalFormatting>
        <x14:conditionalFormatting xmlns:xm="http://schemas.microsoft.com/office/excel/2006/main">
          <x14:cfRule type="iconSet" priority="46" id="{50A45FCA-9EA5-44F6-AEE2-40057BC27EE0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43" id="{D2D3D3A4-699E-469E-8122-55DDD0982665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G24</xm:sqref>
        </x14:conditionalFormatting>
        <x14:conditionalFormatting xmlns:xm="http://schemas.microsoft.com/office/excel/2006/main">
          <x14:cfRule type="iconSet" priority="38" id="{D923A1AC-9E96-47E6-9A52-BFE821F35470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G29</xm:sqref>
        </x14:conditionalFormatting>
        <x14:conditionalFormatting xmlns:xm="http://schemas.microsoft.com/office/excel/2006/main">
          <x14:cfRule type="iconSet" priority="32" id="{3B7C258E-BF1F-4BFF-B61C-CB067EA38C7F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G34</xm:sqref>
        </x14:conditionalFormatting>
        <x14:conditionalFormatting xmlns:xm="http://schemas.microsoft.com/office/excel/2006/main">
          <x14:cfRule type="iconSet" priority="58" id="{16B52471-C1C3-489F-B7BF-52384BCE92C5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G35:G37</xm:sqref>
        </x14:conditionalFormatting>
        <x14:conditionalFormatting xmlns:xm="http://schemas.microsoft.com/office/excel/2006/main">
          <x14:cfRule type="iconSet" priority="29" id="{8851E543-9F2B-45D8-BC1B-D1462D118AEE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26" id="{25F09117-12DD-461B-BFC0-467B8F35458B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G49</xm:sqref>
        </x14:conditionalFormatting>
        <x14:conditionalFormatting xmlns:xm="http://schemas.microsoft.com/office/excel/2006/main">
          <x14:cfRule type="iconSet" priority="23" id="{082E3832-C17C-4571-A211-6F26322878E1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G55</xm:sqref>
        </x14:conditionalFormatting>
        <x14:conditionalFormatting xmlns:xm="http://schemas.microsoft.com/office/excel/2006/main">
          <x14:cfRule type="iconSet" priority="17" id="{C1CF68BB-FDD5-4199-9490-BD3280A94128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G61</xm:sqref>
        </x14:conditionalFormatting>
        <x14:conditionalFormatting xmlns:xm="http://schemas.microsoft.com/office/excel/2006/main">
          <x14:cfRule type="iconSet" priority="14" id="{9EBDE9AD-DA79-4853-98AD-4D191A8B6187}">
            <x14:iconSet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1"/>
              <x14:cfIcon iconSet="3TrafficLights1" iconId="2"/>
              <x14:cfIcon iconSet="3TrafficLights1" iconId="2"/>
            </x14:iconSet>
          </x14:cfRule>
          <xm:sqref>G67</xm:sqref>
        </x14:conditionalFormatting>
        <x14:conditionalFormatting xmlns:xm="http://schemas.microsoft.com/office/excel/2006/main">
          <x14:cfRule type="iconSet" priority="48" id="{BBE26F5D-733C-44C2-A0AE-81C6651134A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K2</xm:sqref>
        </x14:conditionalFormatting>
        <x14:conditionalFormatting xmlns:xm="http://schemas.microsoft.com/office/excel/2006/main">
          <x14:cfRule type="iconSet" priority="56" id="{F21D4048-E094-4490-88CC-8082757C5EC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K3 K11:K13</xm:sqref>
        </x14:conditionalFormatting>
        <x14:conditionalFormatting xmlns:xm="http://schemas.microsoft.com/office/excel/2006/main">
          <x14:cfRule type="iconSet" priority="8" id="{E7E3F679-F4B6-43E8-9243-D020C485EA7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K4:K10</xm:sqref>
        </x14:conditionalFormatting>
        <x14:conditionalFormatting xmlns:xm="http://schemas.microsoft.com/office/excel/2006/main">
          <x14:cfRule type="iconSet" priority="45" id="{DCB8AFA9-AF4B-4EA7-8465-9100D3635CD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K19</xm:sqref>
        </x14:conditionalFormatting>
        <x14:conditionalFormatting xmlns:xm="http://schemas.microsoft.com/office/excel/2006/main">
          <x14:cfRule type="iconSet" priority="40" id="{CA7FB0BC-B233-4824-AE9E-1A5E9672A05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K24</xm:sqref>
        </x14:conditionalFormatting>
        <x14:conditionalFormatting xmlns:xm="http://schemas.microsoft.com/office/excel/2006/main">
          <x14:cfRule type="iconSet" priority="37" id="{85393890-AA31-4EF2-9D85-6B26B83B5B1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K29</xm:sqref>
        </x14:conditionalFormatting>
        <x14:conditionalFormatting xmlns:xm="http://schemas.microsoft.com/office/excel/2006/main">
          <x14:cfRule type="iconSet" priority="31" id="{D2ABD943-48FE-4B66-B223-C789FC7FB06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K34</xm:sqref>
        </x14:conditionalFormatting>
        <x14:conditionalFormatting xmlns:xm="http://schemas.microsoft.com/office/excel/2006/main">
          <x14:cfRule type="iconSet" priority="59" id="{643BC007-E29E-4F1A-8035-7498AD15C1D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K35:K37</xm:sqref>
        </x14:conditionalFormatting>
        <x14:conditionalFormatting xmlns:xm="http://schemas.microsoft.com/office/excel/2006/main">
          <x14:cfRule type="iconSet" priority="28" id="{D7D3C69C-00DC-43E6-B6CF-EA3C23A7EE0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340BA81D-BDBE-4CCB-8F49-F2FD3F8ACFB7}">
            <x14:iconSet iconSet="3Arrows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Arrows" iconId="0"/>
              <x14:cfIcon iconSet="3Arrows" iconId="2"/>
              <x14:cfIcon iconSet="3Arrows" iconId="2"/>
            </x14:iconSet>
          </x14:cfRule>
          <xm:sqref>K49</xm:sqref>
        </x14:conditionalFormatting>
        <x14:conditionalFormatting xmlns:xm="http://schemas.microsoft.com/office/excel/2006/main">
          <x14:cfRule type="iconSet" priority="22" id="{D9BF47B4-661B-4760-8AB2-F875EA27E4F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K55</xm:sqref>
        </x14:conditionalFormatting>
        <x14:conditionalFormatting xmlns:xm="http://schemas.microsoft.com/office/excel/2006/main">
          <x14:cfRule type="iconSet" priority="13" id="{508DE54A-8401-4F6A-882A-59DB205F302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K67</xm:sqref>
        </x14:conditionalFormatting>
        <x14:conditionalFormatting xmlns:xm="http://schemas.microsoft.com/office/excel/2006/main">
          <x14:cfRule type="iconSet" priority="16" id="{755EAFCD-7D07-4B33-A14A-2EFF0DEB5B8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3Arrows" iconId="2"/>
              <x14:cfIcon iconSet="3Arrows" iconId="2"/>
            </x14:iconSet>
          </x14:cfRule>
          <xm:sqref>N61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62F2-D85A-450A-8098-B98DE13BFE16}">
  <dimension ref="A1:B20"/>
  <sheetViews>
    <sheetView showGridLines="0" view="pageBreakPreview" zoomScale="60" zoomScaleNormal="100" workbookViewId="0">
      <selection activeCell="E37" sqref="E37"/>
    </sheetView>
  </sheetViews>
  <sheetFormatPr defaultRowHeight="14.4" x14ac:dyDescent="0.3"/>
  <cols>
    <col min="1" max="1" width="12" bestFit="1" customWidth="1"/>
    <col min="2" max="2" width="90.5546875" customWidth="1"/>
  </cols>
  <sheetData>
    <row r="1" spans="1:2" ht="18" x14ac:dyDescent="0.3">
      <c r="A1" s="206" t="s">
        <v>105</v>
      </c>
      <c r="B1" s="207"/>
    </row>
    <row r="2" spans="1:2" x14ac:dyDescent="0.3">
      <c r="A2" s="58" t="s">
        <v>106</v>
      </c>
      <c r="B2" s="51" t="s">
        <v>107</v>
      </c>
    </row>
    <row r="3" spans="1:2" x14ac:dyDescent="0.3">
      <c r="A3" s="58" t="s">
        <v>135</v>
      </c>
      <c r="B3" s="51" t="s">
        <v>136</v>
      </c>
    </row>
    <row r="4" spans="1:2" x14ac:dyDescent="0.3">
      <c r="A4" s="58" t="s">
        <v>98</v>
      </c>
      <c r="B4" s="51" t="s">
        <v>134</v>
      </c>
    </row>
    <row r="5" spans="1:2" x14ac:dyDescent="0.3">
      <c r="A5" s="58" t="s">
        <v>102</v>
      </c>
      <c r="B5" s="51" t="s">
        <v>137</v>
      </c>
    </row>
    <row r="6" spans="1:2" x14ac:dyDescent="0.3">
      <c r="A6" s="58" t="s">
        <v>126</v>
      </c>
      <c r="B6" s="51" t="s">
        <v>127</v>
      </c>
    </row>
    <row r="7" spans="1:2" x14ac:dyDescent="0.3">
      <c r="A7" s="58" t="s">
        <v>110</v>
      </c>
      <c r="B7" s="51" t="s">
        <v>111</v>
      </c>
    </row>
    <row r="8" spans="1:2" x14ac:dyDescent="0.3">
      <c r="A8" s="58" t="s">
        <v>130</v>
      </c>
      <c r="B8" s="51" t="s">
        <v>131</v>
      </c>
    </row>
    <row r="9" spans="1:2" x14ac:dyDescent="0.3">
      <c r="A9" s="58" t="s">
        <v>122</v>
      </c>
      <c r="B9" s="51" t="s">
        <v>123</v>
      </c>
    </row>
    <row r="10" spans="1:2" x14ac:dyDescent="0.3">
      <c r="A10" s="58" t="s">
        <v>118</v>
      </c>
      <c r="B10" s="51" t="s">
        <v>119</v>
      </c>
    </row>
    <row r="11" spans="1:2" x14ac:dyDescent="0.3">
      <c r="A11" s="58" t="s">
        <v>116</v>
      </c>
      <c r="B11" s="51" t="s">
        <v>117</v>
      </c>
    </row>
    <row r="12" spans="1:2" x14ac:dyDescent="0.3">
      <c r="A12" s="58" t="s">
        <v>112</v>
      </c>
      <c r="B12" s="51" t="s">
        <v>113</v>
      </c>
    </row>
    <row r="13" spans="1:2" x14ac:dyDescent="0.3">
      <c r="A13" s="58" t="s">
        <v>138</v>
      </c>
      <c r="B13" s="51" t="s">
        <v>139</v>
      </c>
    </row>
    <row r="14" spans="1:2" x14ac:dyDescent="0.3">
      <c r="A14" s="58" t="s">
        <v>132</v>
      </c>
      <c r="B14" s="51" t="s">
        <v>133</v>
      </c>
    </row>
    <row r="15" spans="1:2" x14ac:dyDescent="0.3">
      <c r="A15" s="58" t="s">
        <v>120</v>
      </c>
      <c r="B15" s="57" t="s">
        <v>121</v>
      </c>
    </row>
    <row r="16" spans="1:2" x14ac:dyDescent="0.3">
      <c r="A16" s="58" t="s">
        <v>124</v>
      </c>
      <c r="B16" s="51" t="s">
        <v>125</v>
      </c>
    </row>
    <row r="17" spans="1:2" x14ac:dyDescent="0.3">
      <c r="A17" s="58" t="s">
        <v>114</v>
      </c>
      <c r="B17" s="51" t="s">
        <v>115</v>
      </c>
    </row>
    <row r="18" spans="1:2" x14ac:dyDescent="0.3">
      <c r="A18" s="58" t="s">
        <v>108</v>
      </c>
      <c r="B18" s="51" t="s">
        <v>109</v>
      </c>
    </row>
    <row r="19" spans="1:2" x14ac:dyDescent="0.3">
      <c r="A19" s="58" t="s">
        <v>141</v>
      </c>
      <c r="B19" s="51" t="s">
        <v>142</v>
      </c>
    </row>
    <row r="20" spans="1:2" x14ac:dyDescent="0.3">
      <c r="A20" s="58" t="s">
        <v>128</v>
      </c>
      <c r="B20" s="51" t="s">
        <v>129</v>
      </c>
    </row>
  </sheetData>
  <sortState xmlns:xlrd2="http://schemas.microsoft.com/office/spreadsheetml/2017/richdata2" ref="A2:B20">
    <sortCondition ref="A2:A20"/>
  </sortState>
  <mergeCells count="1">
    <mergeCell ref="A1:B1"/>
  </mergeCells>
  <pageMargins left="0.511811024" right="0.511811024" top="0.78740157499999996" bottom="0.78740157499999996" header="0.31496062000000002" footer="0.31496062000000002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82C7F-9BF4-46FC-96B1-C3B883137FAF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11" hidden="1" customWidth="1"/>
    <col min="3" max="4" width="0" hidden="1" customWidth="1"/>
    <col min="6" max="14" width="0" hidden="1" customWidth="1"/>
    <col min="16" max="17" width="0" hidden="1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s="185" t="s">
        <v>246</v>
      </c>
      <c r="P1" s="185">
        <v>44805</v>
      </c>
      <c r="Q1" s="185" t="s">
        <v>241</v>
      </c>
      <c r="R1" t="s">
        <v>184</v>
      </c>
    </row>
    <row r="2" spans="1:18" x14ac:dyDescent="0.3">
      <c r="A2" t="s">
        <v>248</v>
      </c>
      <c r="B2">
        <v>12</v>
      </c>
      <c r="C2">
        <v>11</v>
      </c>
      <c r="D2">
        <v>9</v>
      </c>
      <c r="E2">
        <v>9</v>
      </c>
      <c r="F2">
        <v>9</v>
      </c>
      <c r="G2">
        <v>5</v>
      </c>
      <c r="H2">
        <v>6</v>
      </c>
      <c r="I2">
        <v>6</v>
      </c>
      <c r="J2">
        <v>6</v>
      </c>
      <c r="K2">
        <v>6</v>
      </c>
      <c r="L2">
        <v>5</v>
      </c>
      <c r="M2">
        <v>5</v>
      </c>
      <c r="N2">
        <v>5</v>
      </c>
      <c r="O2">
        <v>5</v>
      </c>
      <c r="P2">
        <v>5</v>
      </c>
      <c r="Q2">
        <v>5</v>
      </c>
      <c r="R2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3023-6A85-4B36-9A1C-5D25AA363E12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9" hidden="1" customWidth="1"/>
    <col min="3" max="4" width="0" hidden="1" customWidth="1"/>
    <col min="6" max="14" width="0" hidden="1" customWidth="1"/>
    <col min="16" max="17" width="0" hidden="1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s="185" t="s">
        <v>246</v>
      </c>
      <c r="P1" s="185">
        <v>44805</v>
      </c>
      <c r="Q1" s="185" t="s">
        <v>241</v>
      </c>
      <c r="R1" t="s">
        <v>184</v>
      </c>
    </row>
    <row r="2" spans="1:18" x14ac:dyDescent="0.3">
      <c r="A2" t="s">
        <v>249</v>
      </c>
      <c r="B2">
        <v>2.2000000000000002</v>
      </c>
      <c r="C2">
        <v>2.8</v>
      </c>
      <c r="D2">
        <v>2.5</v>
      </c>
      <c r="E2" s="189">
        <v>2</v>
      </c>
      <c r="F2" s="189"/>
      <c r="G2" s="189">
        <v>2.2000000000000002</v>
      </c>
      <c r="H2" s="189">
        <v>2.2000000000000002</v>
      </c>
      <c r="I2" s="189"/>
      <c r="J2" s="189"/>
      <c r="K2" s="189"/>
      <c r="L2" s="189"/>
      <c r="M2" s="189"/>
      <c r="N2" s="189">
        <v>2.2000000000000002</v>
      </c>
      <c r="O2" s="189">
        <v>2</v>
      </c>
      <c r="P2">
        <v>1.9</v>
      </c>
      <c r="Q2">
        <v>2.2000000000000002</v>
      </c>
      <c r="R2">
        <v>2.4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6D04-140D-4336-9C81-1B1A6E39B48C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5" hidden="1" customWidth="1"/>
    <col min="3" max="4" width="0" hidden="1" customWidth="1"/>
    <col min="6" max="14" width="0" hidden="1" customWidth="1"/>
    <col min="16" max="17" width="0" hidden="1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s="185" t="s">
        <v>246</v>
      </c>
      <c r="P1" s="185">
        <v>44805</v>
      </c>
      <c r="Q1" s="185" t="s">
        <v>241</v>
      </c>
      <c r="R1" t="s">
        <v>184</v>
      </c>
    </row>
    <row r="2" spans="1:18" x14ac:dyDescent="0.3">
      <c r="A2" t="s">
        <v>250</v>
      </c>
      <c r="B2">
        <v>2.9</v>
      </c>
      <c r="C2">
        <v>4</v>
      </c>
      <c r="D2">
        <v>3.9</v>
      </c>
      <c r="E2">
        <v>4.3</v>
      </c>
      <c r="G2">
        <v>3.4</v>
      </c>
      <c r="H2">
        <v>3.7</v>
      </c>
      <c r="I2">
        <v>4.3</v>
      </c>
      <c r="J2">
        <v>4.0999999999999996</v>
      </c>
      <c r="K2">
        <v>3.6</v>
      </c>
      <c r="L2">
        <v>3.3</v>
      </c>
      <c r="M2">
        <v>3.4</v>
      </c>
      <c r="N2">
        <v>3.8</v>
      </c>
      <c r="O2">
        <v>3.6</v>
      </c>
      <c r="P2">
        <v>3.2</v>
      </c>
      <c r="Q2">
        <v>3.6</v>
      </c>
      <c r="R2">
        <v>4.3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6589-4FA2-48E5-BA35-BCFE77AE6D7D}">
  <sheetPr>
    <tabColor rgb="FF92D050"/>
  </sheetPr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5" hidden="1" customWidth="1"/>
    <col min="3" max="4" width="0" hidden="1" customWidth="1"/>
    <col min="6" max="6" width="0" hidden="1" customWidth="1"/>
    <col min="7" max="14" width="9.109375" hidden="1" customWidth="1"/>
    <col min="15" max="15" width="9.109375" customWidth="1"/>
    <col min="16" max="17" width="0" hidden="1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247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s="185" t="s">
        <v>246</v>
      </c>
      <c r="P1" s="185" t="s">
        <v>240</v>
      </c>
      <c r="Q1" s="185" t="s">
        <v>241</v>
      </c>
      <c r="R1" t="s">
        <v>184</v>
      </c>
    </row>
    <row r="2" spans="1:18" x14ac:dyDescent="0.3">
      <c r="A2" t="s">
        <v>251</v>
      </c>
      <c r="B2">
        <v>17.8</v>
      </c>
      <c r="C2">
        <v>20.100000000000001</v>
      </c>
      <c r="D2">
        <v>94.8</v>
      </c>
      <c r="E2">
        <v>70.8</v>
      </c>
      <c r="F2">
        <v>89.5</v>
      </c>
      <c r="G2">
        <v>7.4</v>
      </c>
      <c r="H2">
        <v>5.5</v>
      </c>
      <c r="I2">
        <v>5.8</v>
      </c>
      <c r="J2">
        <v>4.9000000000000004</v>
      </c>
      <c r="K2">
        <v>4.5999999999999996</v>
      </c>
      <c r="L2">
        <v>4.7</v>
      </c>
      <c r="M2">
        <v>3.5</v>
      </c>
      <c r="N2">
        <v>4.8</v>
      </c>
      <c r="O2">
        <v>53.2</v>
      </c>
      <c r="P2">
        <v>41.01</v>
      </c>
      <c r="Q2">
        <v>51.9</v>
      </c>
      <c r="R2">
        <v>50.9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9593-6311-4B3B-9245-58E88B3F6B7B}">
  <sheetPr>
    <tabColor rgb="FF92D050"/>
  </sheetPr>
  <dimension ref="A1:I2"/>
  <sheetViews>
    <sheetView workbookViewId="0">
      <selection activeCell="D9" sqref="D9"/>
    </sheetView>
  </sheetViews>
  <sheetFormatPr defaultRowHeight="14.4" x14ac:dyDescent="0.3"/>
  <cols>
    <col min="1" max="2" width="53.44140625" customWidth="1"/>
  </cols>
  <sheetData>
    <row r="1" spans="1:9" x14ac:dyDescent="0.3">
      <c r="A1" t="s">
        <v>0</v>
      </c>
      <c r="B1">
        <v>2018</v>
      </c>
      <c r="C1">
        <v>2019</v>
      </c>
      <c r="D1">
        <v>2020</v>
      </c>
      <c r="E1">
        <v>2021</v>
      </c>
      <c r="F1" t="s">
        <v>223</v>
      </c>
      <c r="G1" s="185">
        <v>44562</v>
      </c>
      <c r="H1" s="185">
        <v>44593</v>
      </c>
      <c r="I1" t="s">
        <v>224</v>
      </c>
    </row>
    <row r="2" spans="1:9" ht="28.8" x14ac:dyDescent="0.3">
      <c r="A2" s="186" t="s">
        <v>225</v>
      </c>
      <c r="B2" s="188">
        <v>174</v>
      </c>
      <c r="C2" s="189">
        <v>80</v>
      </c>
      <c r="D2" s="189">
        <v>179</v>
      </c>
      <c r="E2">
        <v>173.3</v>
      </c>
      <c r="F2" s="189">
        <v>102</v>
      </c>
      <c r="G2">
        <v>13.3</v>
      </c>
      <c r="H2">
        <v>17.7</v>
      </c>
      <c r="I2">
        <v>173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5CD3-CEA4-4FFD-9F42-6EC611AFF45F}">
  <dimension ref="A1:R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22.88671875" hidden="1" customWidth="1"/>
    <col min="3" max="4" width="0" hidden="1" customWidth="1"/>
    <col min="6" max="14" width="0" hidden="1" customWidth="1"/>
    <col min="16" max="17" width="0" hidden="1" customWidth="1"/>
  </cols>
  <sheetData>
    <row r="1" spans="1:18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>
        <v>44774</v>
      </c>
      <c r="O1" s="185" t="s">
        <v>246</v>
      </c>
      <c r="P1" s="185" t="s">
        <v>240</v>
      </c>
      <c r="Q1" s="185" t="s">
        <v>241</v>
      </c>
      <c r="R1" t="s">
        <v>184</v>
      </c>
    </row>
    <row r="2" spans="1:18" ht="57.6" x14ac:dyDescent="0.3">
      <c r="A2" s="186" t="s">
        <v>227</v>
      </c>
      <c r="B2" s="186" t="s">
        <v>10</v>
      </c>
      <c r="C2" t="s">
        <v>10</v>
      </c>
      <c r="D2" t="s">
        <v>10</v>
      </c>
      <c r="E2">
        <v>131</v>
      </c>
      <c r="F2">
        <v>120</v>
      </c>
      <c r="G2">
        <v>13</v>
      </c>
      <c r="H2">
        <v>10.8</v>
      </c>
      <c r="I2">
        <v>27</v>
      </c>
      <c r="J2">
        <v>27</v>
      </c>
      <c r="K2">
        <v>31</v>
      </c>
      <c r="L2">
        <v>38</v>
      </c>
      <c r="M2">
        <v>28</v>
      </c>
      <c r="N2">
        <v>34</v>
      </c>
      <c r="O2">
        <v>310.39999999999998</v>
      </c>
      <c r="P2">
        <v>247</v>
      </c>
      <c r="Q2">
        <v>328</v>
      </c>
      <c r="R2">
        <v>120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63C6-18DB-4DC6-BD61-8450BF7BD90F}">
  <sheetPr>
    <tabColor rgb="FF92D050"/>
  </sheetPr>
  <dimension ref="A1:Q2"/>
  <sheetViews>
    <sheetView workbookViewId="0">
      <selection activeCell="D9" sqref="D9"/>
    </sheetView>
  </sheetViews>
  <sheetFormatPr defaultRowHeight="14.4" x14ac:dyDescent="0.3"/>
  <cols>
    <col min="1" max="1" width="53.44140625" customWidth="1"/>
    <col min="2" max="2" width="10.109375" hidden="1" customWidth="1"/>
    <col min="3" max="4" width="0" hidden="1" customWidth="1"/>
    <col min="6" max="6" width="9.109375" hidden="1" customWidth="1"/>
    <col min="7" max="7" width="6.5546875" hidden="1" customWidth="1"/>
    <col min="8" max="13" width="9.109375" hidden="1" customWidth="1"/>
    <col min="14" max="14" width="9.109375" customWidth="1"/>
    <col min="15" max="15" width="10.109375" hidden="1" customWidth="1"/>
    <col min="16" max="16" width="0" hidden="1" customWidth="1"/>
  </cols>
  <sheetData>
    <row r="1" spans="1:17" x14ac:dyDescent="0.3">
      <c r="A1" t="s">
        <v>0</v>
      </c>
      <c r="B1">
        <v>2018</v>
      </c>
      <c r="C1">
        <v>2019</v>
      </c>
      <c r="D1">
        <v>2020</v>
      </c>
      <c r="E1" t="s">
        <v>245</v>
      </c>
      <c r="F1" t="s">
        <v>223</v>
      </c>
      <c r="G1" s="185">
        <v>44562</v>
      </c>
      <c r="H1" s="185">
        <v>44593</v>
      </c>
      <c r="I1" s="185">
        <v>44621</v>
      </c>
      <c r="J1" s="185">
        <v>44652</v>
      </c>
      <c r="K1" s="185">
        <v>44682</v>
      </c>
      <c r="L1" s="185">
        <v>44713</v>
      </c>
      <c r="M1" s="185">
        <v>44743</v>
      </c>
      <c r="N1" s="185" t="s">
        <v>246</v>
      </c>
      <c r="O1" s="185" t="s">
        <v>243</v>
      </c>
      <c r="P1" s="185" t="s">
        <v>241</v>
      </c>
      <c r="Q1" t="s">
        <v>184</v>
      </c>
    </row>
    <row r="2" spans="1:17" x14ac:dyDescent="0.3">
      <c r="A2" t="s">
        <v>183</v>
      </c>
      <c r="B2" s="189">
        <v>44</v>
      </c>
      <c r="C2">
        <v>30.8</v>
      </c>
      <c r="D2">
        <v>36.9</v>
      </c>
      <c r="E2">
        <v>36.4</v>
      </c>
      <c r="G2">
        <v>2.8</v>
      </c>
      <c r="H2">
        <v>1</v>
      </c>
      <c r="I2">
        <v>2.6</v>
      </c>
      <c r="J2">
        <v>3.3</v>
      </c>
      <c r="K2">
        <v>4.3</v>
      </c>
      <c r="L2">
        <v>6.6</v>
      </c>
      <c r="M2">
        <v>3.2</v>
      </c>
      <c r="N2">
        <v>41.9</v>
      </c>
      <c r="O2">
        <v>32.9</v>
      </c>
      <c r="P2">
        <v>43.8</v>
      </c>
      <c r="Q2">
        <v>38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5</vt:i4>
      </vt:variant>
    </vt:vector>
  </HeadingPairs>
  <TitlesOfParts>
    <vt:vector size="29" baseType="lpstr">
      <vt:lpstr>Planilha1</vt:lpstr>
      <vt:lpstr>INDICADORES  LIMPO</vt:lpstr>
      <vt:lpstr>Pos. TV</vt:lpstr>
      <vt:lpstr>Aud. Nac FM (DF)</vt:lpstr>
      <vt:lpstr>Aud. MEC FM (RJ)</vt:lpstr>
      <vt:lpstr>Aud. ABr</vt:lpstr>
      <vt:lpstr>Cont.Dif.</vt:lpstr>
      <vt:lpstr>Vis.AB em out sit</vt:lpstr>
      <vt:lpstr>Rec. Op.</vt:lpstr>
      <vt:lpstr>Cont.  ABr</vt:lpstr>
      <vt:lpstr>cont. disp. redes</vt:lpstr>
      <vt:lpstr>Cont.  Radioag</vt:lpstr>
      <vt:lpstr>usuarios tv br play</vt:lpstr>
      <vt:lpstr>Seg. Redes soc</vt:lpstr>
      <vt:lpstr>Cob. Rád</vt:lpstr>
      <vt:lpstr>Cob. TV</vt:lpstr>
      <vt:lpstr>Orç. Atv Fim</vt:lpstr>
      <vt:lpstr>dESP gERA 3º</vt:lpstr>
      <vt:lpstr>IG Sest</vt:lpstr>
      <vt:lpstr>Índ. Judicial</vt:lpstr>
      <vt:lpstr>IGG</vt:lpstr>
      <vt:lpstr>Indicadores e Iniciativas</vt:lpstr>
      <vt:lpstr>INDICADORES SEPARADOS</vt:lpstr>
      <vt:lpstr>SIGLA</vt:lpstr>
      <vt:lpstr>'INDICADORES  LIMPO'!Area_de_impressao</vt:lpstr>
      <vt:lpstr>'Indicadores e Iniciativas'!Area_de_impressao</vt:lpstr>
      <vt:lpstr>'INDICADORES SEPARADOS'!Area_de_impressao</vt:lpstr>
      <vt:lpstr>'INDICADORES  LIMPO'!Titulos_de_impressao</vt:lpstr>
      <vt:lpstr>'Indicadores e Iniciativas'!Titulos_de_impressao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Suzane de Souza Oliveira</dc:creator>
  <cp:lastModifiedBy>Poliana Conceição de Jesus Gomes</cp:lastModifiedBy>
  <cp:lastPrinted>2023-11-03T13:08:52Z</cp:lastPrinted>
  <dcterms:created xsi:type="dcterms:W3CDTF">2021-02-10T12:38:27Z</dcterms:created>
  <dcterms:modified xsi:type="dcterms:W3CDTF">2024-03-07T14:59:38Z</dcterms:modified>
</cp:coreProperties>
</file>